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11"/>
  <workbookPr/>
  <mc:AlternateContent xmlns:mc="http://schemas.openxmlformats.org/markup-compatibility/2006">
    <mc:Choice Requires="x15">
      <x15ac:absPath xmlns:x15ac="http://schemas.microsoft.com/office/spreadsheetml/2010/11/ac" url="/Users/anamb/Desktop/Let's Work VC Survey materials 04-06-16/Dissemination/Toolkit Documents/"/>
    </mc:Choice>
  </mc:AlternateContent>
  <xr:revisionPtr revIDLastSave="0" documentId="8_{820AD5A6-F890-463F-9005-6AD05226E7B6}" xr6:coauthVersionLast="34" xr6:coauthVersionMax="34" xr10:uidLastSave="{00000000-0000-0000-0000-000000000000}"/>
  <bookViews>
    <workbookView xWindow="5160" yWindow="2800" windowWidth="16800" windowHeight="13200" xr2:uid="{00000000-000D-0000-FFFF-FFFF00000000}"/>
  </bookViews>
  <sheets>
    <sheet name="Cover Page" sheetId="8" r:id="rId1"/>
    <sheet name="Ag Codebook" sheetId="2" r:id="rId2"/>
    <sheet name="Ag - Sum to 100" sheetId="3" r:id="rId3"/>
    <sheet name="Ag - Local assumptions" sheetId="4" r:id="rId4"/>
    <sheet name="Mfg - Codebook" sheetId="5" r:id="rId5"/>
    <sheet name="Mfg - Sum to 100" sheetId="6" r:id="rId6"/>
    <sheet name="Mfg - Local assumptions" sheetId="7" r:id="rId7"/>
  </sheets>
  <definedNames>
    <definedName name="_xlnm._FilterDatabase" localSheetId="1" hidden="1">'Ag Codebook'!$A$1:$K$404</definedName>
    <definedName name="_xlnm._FilterDatabase" localSheetId="4" hidden="1">'Mfg - Codebook'!$A$1:$K$377</definedName>
    <definedName name="OLE_LINK1" localSheetId="1">'Ag Codebook'!$M$194</definedName>
    <definedName name="OLE_LINK1" localSheetId="4">'Mfg - Codebook'!$M$193</definedName>
  </definedNames>
  <calcPr calcId="179016"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I72" i="5" l="1"/>
  <c r="I73" i="5"/>
  <c r="I74" i="5"/>
  <c r="I75" i="5"/>
  <c r="I76" i="5"/>
  <c r="I77" i="5"/>
  <c r="I78" i="5"/>
  <c r="I79" i="5"/>
  <c r="I80" i="5"/>
  <c r="I81" i="5"/>
  <c r="I92" i="5"/>
  <c r="I93" i="5"/>
  <c r="I94" i="5"/>
  <c r="I95" i="5"/>
  <c r="I96" i="5"/>
  <c r="I97" i="5"/>
  <c r="I98" i="5"/>
  <c r="I99" i="5"/>
  <c r="I100" i="5"/>
  <c r="I101" i="5"/>
  <c r="I102" i="5"/>
  <c r="I103" i="5"/>
  <c r="I104" i="5"/>
  <c r="I105" i="5"/>
  <c r="I106" i="5"/>
  <c r="I107" i="5"/>
  <c r="I108" i="5"/>
  <c r="I109" i="5"/>
  <c r="I110" i="5"/>
  <c r="I111" i="5"/>
  <c r="I152" i="5"/>
  <c r="I153" i="5"/>
  <c r="I154" i="5"/>
  <c r="I155" i="5"/>
  <c r="I156" i="5"/>
  <c r="I157" i="5"/>
  <c r="I158" i="5"/>
  <c r="I159" i="5"/>
  <c r="I160" i="5"/>
  <c r="I161" i="5"/>
  <c r="N172" i="5"/>
  <c r="O172" i="5"/>
  <c r="N173" i="5"/>
  <c r="O173" i="5"/>
  <c r="N174" i="5"/>
  <c r="O174" i="5"/>
  <c r="N175" i="5"/>
  <c r="O175" i="5"/>
  <c r="N176" i="5"/>
  <c r="O176" i="5"/>
  <c r="N177" i="5"/>
  <c r="O177" i="5"/>
  <c r="N178" i="5"/>
  <c r="O178" i="5"/>
  <c r="N179" i="5"/>
  <c r="O179" i="5"/>
  <c r="N180" i="5"/>
  <c r="O180" i="5"/>
  <c r="N181" i="5"/>
  <c r="O181" i="5"/>
  <c r="I192" i="5"/>
  <c r="I194" i="5"/>
  <c r="I195" i="5"/>
  <c r="I196" i="5"/>
  <c r="I197" i="5"/>
  <c r="I198" i="5"/>
  <c r="I199" i="5"/>
  <c r="I200" i="5"/>
  <c r="I201" i="5"/>
  <c r="I202" i="5"/>
  <c r="I203" i="5"/>
  <c r="I204" i="5"/>
  <c r="I205" i="5"/>
  <c r="I206" i="5"/>
  <c r="I207" i="5"/>
  <c r="I226" i="5"/>
  <c r="I227" i="5"/>
  <c r="I228" i="5"/>
  <c r="I229" i="5"/>
  <c r="I230" i="5"/>
  <c r="I231" i="5"/>
  <c r="I232" i="5"/>
  <c r="I233" i="5"/>
  <c r="I234" i="5"/>
  <c r="I235" i="5"/>
  <c r="I236" i="5"/>
  <c r="I237" i="5"/>
  <c r="I238" i="5"/>
  <c r="I239" i="5"/>
  <c r="I240" i="5"/>
  <c r="I241" i="5"/>
  <c r="I242" i="5"/>
  <c r="I243" i="5"/>
  <c r="I259" i="5"/>
  <c r="I260" i="5"/>
  <c r="I261" i="5"/>
  <c r="I262" i="5"/>
  <c r="I263" i="5"/>
  <c r="I264" i="5"/>
  <c r="I265" i="5"/>
  <c r="N269" i="5"/>
  <c r="I277" i="5"/>
  <c r="I279" i="5"/>
  <c r="I281" i="5"/>
  <c r="I282" i="5"/>
  <c r="I283" i="5"/>
  <c r="I297" i="5"/>
  <c r="I298" i="5"/>
  <c r="I299" i="5"/>
  <c r="I300" i="5"/>
  <c r="I301" i="5"/>
  <c r="I302" i="5"/>
  <c r="I303" i="5"/>
  <c r="I304" i="5"/>
  <c r="I305" i="5"/>
  <c r="I306" i="5"/>
  <c r="I307" i="5"/>
  <c r="I308" i="5"/>
  <c r="I309" i="5"/>
  <c r="I323" i="5"/>
  <c r="I328" i="5"/>
  <c r="I329" i="5"/>
  <c r="I330" i="5"/>
  <c r="I331" i="5"/>
  <c r="I332" i="5"/>
  <c r="I333" i="5"/>
  <c r="I334" i="5"/>
  <c r="I335" i="5"/>
  <c r="I336" i="5"/>
  <c r="I343" i="5"/>
  <c r="I350" i="5"/>
  <c r="I352" i="5"/>
  <c r="I353" i="5"/>
  <c r="I354" i="5"/>
  <c r="I355" i="5"/>
  <c r="I357" i="5"/>
  <c r="I359" i="5"/>
  <c r="I361" i="5"/>
  <c r="I362" i="5"/>
  <c r="I365" i="5"/>
  <c r="N373" i="5"/>
  <c r="I304" i="2"/>
  <c r="I303" i="2"/>
  <c r="N400" i="2"/>
  <c r="I392" i="2"/>
  <c r="I389" i="2"/>
  <c r="I388" i="2"/>
  <c r="I386" i="2"/>
  <c r="I384" i="2"/>
  <c r="I382" i="2"/>
  <c r="I381" i="2"/>
  <c r="I380" i="2"/>
  <c r="I379" i="2"/>
  <c r="I377" i="2"/>
  <c r="I370" i="2"/>
  <c r="I368" i="2"/>
  <c r="I354" i="2"/>
  <c r="I355" i="2"/>
  <c r="I356" i="2"/>
  <c r="I357" i="2"/>
  <c r="I358" i="2"/>
  <c r="I359" i="2"/>
  <c r="I360" i="2"/>
  <c r="I361" i="2"/>
  <c r="I353" i="2"/>
  <c r="I305" i="2"/>
  <c r="I348" i="2"/>
  <c r="I331" i="2"/>
  <c r="I332" i="2"/>
  <c r="I333" i="2"/>
  <c r="I293" i="2"/>
  <c r="I291" i="2"/>
  <c r="I290" i="2"/>
  <c r="I195" i="2"/>
  <c r="O182" i="2"/>
  <c r="O181" i="2"/>
  <c r="O180" i="2"/>
  <c r="O179" i="2"/>
  <c r="O178" i="2"/>
  <c r="O177" i="2"/>
  <c r="O176" i="2"/>
  <c r="O175" i="2"/>
  <c r="O174" i="2"/>
  <c r="O173" i="2"/>
  <c r="N182" i="2"/>
  <c r="N181" i="2"/>
  <c r="N180" i="2"/>
  <c r="N179" i="2"/>
  <c r="N178" i="2"/>
  <c r="N177" i="2"/>
  <c r="N176" i="2"/>
  <c r="N175" i="2"/>
  <c r="N174" i="2"/>
  <c r="N173" i="2"/>
  <c r="I232" i="2"/>
  <c r="I193" i="2"/>
  <c r="I196" i="2"/>
  <c r="I197" i="2"/>
  <c r="I198" i="2"/>
  <c r="I199" i="2"/>
  <c r="I200" i="2"/>
  <c r="I201" i="2"/>
  <c r="I202" i="2"/>
  <c r="I203" i="2"/>
  <c r="I204" i="2"/>
  <c r="I205" i="2"/>
  <c r="I206" i="2"/>
  <c r="I207" i="2"/>
  <c r="I288" i="2"/>
  <c r="I230" i="2"/>
  <c r="I231" i="2"/>
  <c r="I233" i="2"/>
  <c r="I234" i="2"/>
  <c r="I235" i="2"/>
  <c r="I236" i="2"/>
  <c r="I229" i="2"/>
  <c r="I208" i="2"/>
  <c r="N280" i="2"/>
  <c r="I330" i="2"/>
  <c r="I329" i="2"/>
  <c r="I328" i="2"/>
  <c r="I327" i="2"/>
  <c r="I326" i="2"/>
  <c r="I325" i="2"/>
  <c r="I324" i="2"/>
  <c r="I323" i="2"/>
  <c r="I322" i="2"/>
  <c r="I321" i="2"/>
  <c r="I320" i="2"/>
  <c r="I297" i="2"/>
  <c r="I296" i="2"/>
  <c r="I295" i="2"/>
  <c r="I276" i="2"/>
  <c r="I275" i="2"/>
  <c r="I274" i="2"/>
  <c r="I273" i="2"/>
  <c r="I272" i="2"/>
  <c r="I271" i="2"/>
  <c r="I270" i="2"/>
  <c r="I252" i="2"/>
  <c r="I251" i="2"/>
  <c r="I250" i="2"/>
  <c r="I249" i="2"/>
  <c r="I248" i="2"/>
  <c r="I247" i="2"/>
  <c r="I246" i="2"/>
  <c r="I245" i="2"/>
  <c r="I244" i="2"/>
  <c r="I243" i="2"/>
  <c r="I242" i="2"/>
  <c r="I241" i="2"/>
  <c r="I240" i="2"/>
  <c r="I239" i="2"/>
  <c r="I238" i="2"/>
  <c r="I237" i="2"/>
  <c r="I162" i="2"/>
  <c r="I161" i="2"/>
  <c r="I160" i="2"/>
  <c r="I159" i="2"/>
  <c r="I158" i="2"/>
  <c r="I157" i="2"/>
  <c r="I156" i="2"/>
  <c r="I155" i="2"/>
  <c r="I154" i="2"/>
  <c r="I153" i="2"/>
  <c r="I112" i="2"/>
  <c r="I111" i="2"/>
  <c r="I110" i="2"/>
  <c r="I109" i="2"/>
  <c r="I108" i="2"/>
  <c r="I107" i="2"/>
  <c r="I106" i="2"/>
  <c r="I105" i="2"/>
  <c r="I104" i="2"/>
  <c r="I103" i="2"/>
  <c r="I102" i="2"/>
  <c r="I101" i="2"/>
  <c r="I100" i="2"/>
  <c r="I99" i="2"/>
  <c r="I98" i="2"/>
  <c r="I97" i="2"/>
  <c r="I96" i="2"/>
  <c r="I95" i="2"/>
  <c r="I94" i="2"/>
  <c r="I93" i="2"/>
  <c r="I82" i="2"/>
  <c r="I81" i="2"/>
  <c r="I80" i="2"/>
  <c r="I79" i="2"/>
  <c r="I78" i="2"/>
  <c r="I77" i="2"/>
  <c r="I76" i="2"/>
  <c r="I75" i="2"/>
  <c r="I74" i="2"/>
  <c r="I7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Nona Karalashvili</author>
  </authors>
  <commentList>
    <comment ref="E1" authorId="0" shapeId="0" xr:uid="{00000000-0006-0000-0100-000001000000}">
      <text>
        <r>
          <rPr>
            <b/>
            <sz val="9"/>
            <color indexed="81"/>
            <rFont val="Tahoma"/>
            <family val="2"/>
          </rPr>
          <t>This column identifies which questions are asked in the corresponding sector. It is important that there are no empty cells here.</t>
        </r>
      </text>
    </comment>
    <comment ref="F1" authorId="0" shapeId="0" xr:uid="{00000000-0006-0000-0100-000002000000}">
      <text>
        <r>
          <rPr>
            <b/>
            <sz val="9"/>
            <color indexed="81"/>
            <rFont val="Tahoma"/>
            <family val="2"/>
          </rPr>
          <t>This column identifies which questions are asked in the corresponding sector. It is important that there are no empty cells here.</t>
        </r>
        <r>
          <rPr>
            <sz val="9"/>
            <color indexed="81"/>
            <rFont val="Tahoma"/>
            <family val="2"/>
          </rPr>
          <t xml:space="preserve">
</t>
        </r>
      </text>
    </comment>
    <comment ref="G1" authorId="0" shapeId="0" xr:uid="{00000000-0006-0000-0100-000003000000}">
      <text>
        <r>
          <rPr>
            <b/>
            <sz val="9"/>
            <color indexed="81"/>
            <rFont val="Tahoma"/>
            <family val="2"/>
          </rPr>
          <t>This column identifies which questions are asked in the corresponding sector. It is important that there are no empty cells here.</t>
        </r>
      </text>
    </comment>
    <comment ref="H1" authorId="0" shapeId="0" xr:uid="{00000000-0006-0000-0100-000004000000}">
      <text>
        <r>
          <rPr>
            <b/>
            <sz val="9"/>
            <color indexed="81"/>
            <rFont val="Tahoma"/>
            <family val="2"/>
          </rPr>
          <t>Variable type is indicated here. Please make sure there are no typos (you can use Data Filter in excel to see those)</t>
        </r>
        <r>
          <rPr>
            <sz val="9"/>
            <color indexed="81"/>
            <rFont val="Tahoma"/>
            <family val="2"/>
          </rPr>
          <t xml:space="preserve">
</t>
        </r>
      </text>
    </comment>
    <comment ref="I1" authorId="0" shapeId="0" xr:uid="{00000000-0006-0000-0100-000005000000}">
      <text>
        <r>
          <rPr>
            <b/>
            <sz val="9"/>
            <color indexed="81"/>
            <rFont val="Tahoma"/>
            <family val="2"/>
          </rPr>
          <t xml:space="preserve">This column reports permissible values for each variable. Formula or list are both acceptable. In case of the former, it must be complete with the variable name. </t>
        </r>
      </text>
    </comment>
    <comment ref="J1" authorId="0" shapeId="0" xr:uid="{00000000-0006-0000-0100-000006000000}">
      <text>
        <r>
          <rPr>
            <b/>
            <sz val="9"/>
            <color indexed="81"/>
            <rFont val="Tahoma"/>
            <family val="2"/>
          </rPr>
          <t>Does variable lead to a skip or not? Please make sure there are no empty cells.</t>
        </r>
        <r>
          <rPr>
            <sz val="9"/>
            <color indexed="81"/>
            <rFont val="Tahoma"/>
            <family val="2"/>
          </rPr>
          <t xml:space="preserve">
</t>
        </r>
      </text>
    </comment>
    <comment ref="K1" authorId="0" shapeId="0" xr:uid="{00000000-0006-0000-0100-000007000000}">
      <text>
        <r>
          <rPr>
            <b/>
            <sz val="9"/>
            <color indexed="81"/>
            <rFont val="Tahoma"/>
            <family val="2"/>
          </rPr>
          <t xml:space="preserve">Can variable be skipped or not? Please make sure there are no empty cells. Important: programs rely on column "Var range" </t>
        </r>
        <r>
          <rPr>
            <b/>
            <u/>
            <sz val="9"/>
            <color indexed="81"/>
            <rFont val="Tahoma"/>
            <family val="2"/>
          </rPr>
          <t>only</t>
        </r>
        <r>
          <rPr>
            <b/>
            <sz val="9"/>
            <color indexed="81"/>
            <rFont val="Tahoma"/>
            <family val="2"/>
          </rPr>
          <t xml:space="preserve"> in deciding whether or not a variable can be missing. Therefore, just indicating that a variable is skip-able but not allowing for "." in "Var range" will still result in false negatives in the QC reports.  </t>
        </r>
      </text>
    </comment>
    <comment ref="M1" authorId="0" shapeId="0" xr:uid="{00000000-0006-0000-0100-000008000000}">
      <text>
        <r>
          <rPr>
            <b/>
            <sz val="9"/>
            <color indexed="81"/>
            <rFont val="Tahoma"/>
            <family val="2"/>
          </rPr>
          <t xml:space="preserve">This is the list of skipped variables. 
Please consult the sheet "READ ME" for tips for managing skips within skips. </t>
        </r>
      </text>
    </comment>
    <comment ref="N1" authorId="0" shapeId="0" xr:uid="{00000000-0006-0000-0100-000009000000}">
      <text>
        <r>
          <rPr>
            <b/>
            <sz val="9"/>
            <color indexed="81"/>
            <rFont val="Tahoma"/>
            <family val="2"/>
          </rPr>
          <t xml:space="preserve">condition for skipping. 
Necessary for all variables that are leading skip. 
List of values and formulas are accepted. In the latter case, formulas must be self-contained
Please consult the sheet "READ ME" to manage skips within skips. </t>
        </r>
      </text>
    </comment>
    <comment ref="O1" authorId="0" shapeId="0" xr:uid="{00000000-0006-0000-0100-00000A000000}">
      <text>
        <r>
          <rPr>
            <b/>
            <sz val="9"/>
            <color indexed="81"/>
            <rFont val="Tahoma"/>
            <family val="2"/>
          </rPr>
          <t xml:space="preserve">condition for NOT skipping. 
Necessary for all variables that are leading skip. 
List of values and formulas are accepted. In the latter case, formulas must be self-contained
Please consult the sheet "READ ME" to manage skips within skips.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Nona Karalashvili</author>
  </authors>
  <commentList>
    <comment ref="A1" authorId="0" shapeId="0" xr:uid="{00000000-0006-0000-0200-000001000000}">
      <text>
        <r>
          <rPr>
            <b/>
            <sz val="9"/>
            <color indexed="81"/>
            <rFont val="Tahoma"/>
            <family val="2"/>
          </rPr>
          <t>Please do not change the first row of this sheet. 
If there are no variables that correspond to an entry in the first row, simply leave that column empty (without removing the first row)
If there are 9 or more variables that need to add to 100, the Stata codes will need corresponding changes.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Nona Karalashvili</author>
  </authors>
  <commentList>
    <comment ref="E1" authorId="0" shapeId="0" xr:uid="{00000000-0006-0000-0400-000001000000}">
      <text>
        <r>
          <rPr>
            <b/>
            <sz val="9"/>
            <color indexed="81"/>
            <rFont val="Tahoma"/>
            <family val="2"/>
          </rPr>
          <t>This column identifies which questions are asked in the corresponding sector. It is important that there are no empty cells here.</t>
        </r>
      </text>
    </comment>
    <comment ref="F1" authorId="0" shapeId="0" xr:uid="{00000000-0006-0000-0400-000002000000}">
      <text>
        <r>
          <rPr>
            <b/>
            <sz val="9"/>
            <color indexed="81"/>
            <rFont val="Tahoma"/>
            <family val="2"/>
          </rPr>
          <t>This column identifies which questions are asked in the corresponding sector. It is important that there are no empty cells here.</t>
        </r>
        <r>
          <rPr>
            <sz val="9"/>
            <color indexed="81"/>
            <rFont val="Tahoma"/>
            <family val="2"/>
          </rPr>
          <t xml:space="preserve">
</t>
        </r>
      </text>
    </comment>
    <comment ref="G1" authorId="0" shapeId="0" xr:uid="{00000000-0006-0000-0400-000003000000}">
      <text>
        <r>
          <rPr>
            <b/>
            <sz val="9"/>
            <color indexed="81"/>
            <rFont val="Tahoma"/>
            <family val="2"/>
          </rPr>
          <t>This column identifies which questions are asked in the corresponding sector. It is important that there are no empty cells here.</t>
        </r>
      </text>
    </comment>
    <comment ref="H1" authorId="0" shapeId="0" xr:uid="{00000000-0006-0000-0400-000004000000}">
      <text>
        <r>
          <rPr>
            <b/>
            <sz val="9"/>
            <color indexed="81"/>
            <rFont val="Tahoma"/>
            <family val="2"/>
          </rPr>
          <t>Variable type is indicated here. Please make sure there are no typos (you can use Data Filter in excel to see those)</t>
        </r>
        <r>
          <rPr>
            <sz val="9"/>
            <color indexed="81"/>
            <rFont val="Tahoma"/>
            <family val="2"/>
          </rPr>
          <t xml:space="preserve">
</t>
        </r>
      </text>
    </comment>
    <comment ref="I1" authorId="0" shapeId="0" xr:uid="{00000000-0006-0000-0400-000005000000}">
      <text>
        <r>
          <rPr>
            <b/>
            <sz val="9"/>
            <color indexed="81"/>
            <rFont val="Tahoma"/>
            <family val="2"/>
          </rPr>
          <t xml:space="preserve">This column reports permissible values for each variable. Formula or list are both acceptable. In case of the former, it must be complete with the variable name. </t>
        </r>
      </text>
    </comment>
    <comment ref="J1" authorId="0" shapeId="0" xr:uid="{00000000-0006-0000-0400-000006000000}">
      <text>
        <r>
          <rPr>
            <b/>
            <sz val="9"/>
            <color indexed="81"/>
            <rFont val="Tahoma"/>
            <family val="2"/>
          </rPr>
          <t>Does variable lead to a skip or not? Please make sure there are no empty cells.</t>
        </r>
        <r>
          <rPr>
            <sz val="9"/>
            <color indexed="81"/>
            <rFont val="Tahoma"/>
            <family val="2"/>
          </rPr>
          <t xml:space="preserve">
</t>
        </r>
      </text>
    </comment>
    <comment ref="K1" authorId="0" shapeId="0" xr:uid="{00000000-0006-0000-0400-000007000000}">
      <text>
        <r>
          <rPr>
            <b/>
            <sz val="9"/>
            <color indexed="81"/>
            <rFont val="Tahoma"/>
            <family val="2"/>
          </rPr>
          <t xml:space="preserve">Can variable be skipped or not? Please make sure there are no empty cells. Important: programs rely on column "Var range" </t>
        </r>
        <r>
          <rPr>
            <b/>
            <u/>
            <sz val="9"/>
            <color indexed="81"/>
            <rFont val="Tahoma"/>
            <family val="2"/>
          </rPr>
          <t>only</t>
        </r>
        <r>
          <rPr>
            <b/>
            <sz val="9"/>
            <color indexed="81"/>
            <rFont val="Tahoma"/>
            <family val="2"/>
          </rPr>
          <t xml:space="preserve"> in deciding whether or not a variable can be missing. Therefore, just indicating that a variable is skip-able but not allowing for "." in "Var range" will still result in false negatives in the QC reports.  </t>
        </r>
      </text>
    </comment>
    <comment ref="M1" authorId="0" shapeId="0" xr:uid="{00000000-0006-0000-0400-000008000000}">
      <text>
        <r>
          <rPr>
            <b/>
            <sz val="9"/>
            <color indexed="81"/>
            <rFont val="Tahoma"/>
            <family val="2"/>
          </rPr>
          <t xml:space="preserve">This is the list of skipped variables. 
Please consult the sheet "READ ME" for tips for managing skips within skips. </t>
        </r>
      </text>
    </comment>
    <comment ref="N1" authorId="0" shapeId="0" xr:uid="{00000000-0006-0000-0400-000009000000}">
      <text>
        <r>
          <rPr>
            <b/>
            <sz val="9"/>
            <color indexed="81"/>
            <rFont val="Tahoma"/>
            <family val="2"/>
          </rPr>
          <t xml:space="preserve">condition for skipping. 
Necessary for all variables that are leading skip. 
List of values and formulas are accepted. In the latter case, formulas must be self-contained
Please consult the sheet "READ ME" to manage skips within skips. </t>
        </r>
      </text>
    </comment>
    <comment ref="O1" authorId="0" shapeId="0" xr:uid="{00000000-0006-0000-0400-00000A000000}">
      <text>
        <r>
          <rPr>
            <b/>
            <sz val="9"/>
            <color indexed="81"/>
            <rFont val="Tahoma"/>
            <family val="2"/>
          </rPr>
          <t xml:space="preserve">condition for NOT skipping. 
Necessary for all variables that are leading skip. 
List of values and formulas are accepted. In the latter case, formulas must be self-contained
Please consult the sheet "READ ME" to manage skips within skips.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Nona Karalashvili</author>
  </authors>
  <commentList>
    <comment ref="A1" authorId="0" shapeId="0" xr:uid="{00000000-0006-0000-0500-000001000000}">
      <text>
        <r>
          <rPr>
            <b/>
            <sz val="9"/>
            <color indexed="81"/>
            <rFont val="Tahoma"/>
            <family val="2"/>
          </rPr>
          <t>Please do not change the first row of this sheet. 
If there are no variables that correspond to an entry in the first row, simply leave that column empty (without removing the first row)
If there are 9 or more variables that need to add to 100, the Stata codes will need corresponding changes.</t>
        </r>
      </text>
    </comment>
  </commentList>
</comments>
</file>

<file path=xl/sharedStrings.xml><?xml version="1.0" encoding="utf-8"?>
<sst xmlns="http://schemas.openxmlformats.org/spreadsheetml/2006/main" count="7408" uniqueCount="1237">
  <si>
    <t>JOBS in VALUE CHAINS SURVEYS</t>
  </si>
  <si>
    <t>2016-2017</t>
  </si>
  <si>
    <t>Tool 13 - Master Survey Codebooks</t>
  </si>
  <si>
    <t>N</t>
  </si>
  <si>
    <t>Q no.</t>
  </si>
  <si>
    <t>Variables</t>
  </si>
  <si>
    <t>Description 
(see questionnaire for exact wording)</t>
  </si>
  <si>
    <t>Manufacturing a0=1</t>
  </si>
  <si>
    <t>Agriculture a0=2</t>
  </si>
  <si>
    <t>Services a0=3</t>
  </si>
  <si>
    <t>Var type</t>
  </si>
  <si>
    <t>Var range</t>
  </si>
  <si>
    <t>Variable is a Leading Skip</t>
  </si>
  <si>
    <t>Variable is Skip-able</t>
  </si>
  <si>
    <t>Skipped var</t>
  </si>
  <si>
    <t>cond1 skip</t>
  </si>
  <si>
    <t>cond1 present</t>
  </si>
  <si>
    <t>added variable for skip display</t>
  </si>
  <si>
    <t>Notes</t>
  </si>
  <si>
    <t>u1_01x</t>
  </si>
  <si>
    <t>Name (last, first, middle)</t>
  </si>
  <si>
    <t>Yes</t>
  </si>
  <si>
    <t>String</t>
  </si>
  <si>
    <t>No</t>
  </si>
  <si>
    <t>u1_02x</t>
  </si>
  <si>
    <t>Position in establishment</t>
  </si>
  <si>
    <t>u1_03x</t>
  </si>
  <si>
    <t>Phone no.</t>
  </si>
  <si>
    <t>u1_04x</t>
  </si>
  <si>
    <t>Email</t>
  </si>
  <si>
    <t>u1_05x</t>
  </si>
  <si>
    <t>Fax</t>
  </si>
  <si>
    <t>u1_06x</t>
  </si>
  <si>
    <t>Latitude</t>
  </si>
  <si>
    <t>u1_07x</t>
  </si>
  <si>
    <t>Longitude</t>
  </si>
  <si>
    <t>u1_08x</t>
  </si>
  <si>
    <t>Address</t>
  </si>
  <si>
    <t>u1_09x</t>
  </si>
  <si>
    <t>Village / City /District</t>
  </si>
  <si>
    <t>u1_10x</t>
  </si>
  <si>
    <t>Province/State/Region</t>
  </si>
  <si>
    <t>u1_11x</t>
  </si>
  <si>
    <t>Date of interview (dd/mm/yy)</t>
  </si>
  <si>
    <t>u1_12x</t>
  </si>
  <si>
    <t>Survey reference number</t>
  </si>
  <si>
    <t>u1_13x</t>
  </si>
  <si>
    <t>Coordinator ID</t>
  </si>
  <si>
    <t>u1_14x</t>
  </si>
  <si>
    <t>Enumerator ID</t>
  </si>
  <si>
    <t>u1_15</t>
  </si>
  <si>
    <t>establishment involved in the production, distribution or supply chain of [product/service]</t>
  </si>
  <si>
    <t>Categorical</t>
  </si>
  <si>
    <t>1,2</t>
  </si>
  <si>
    <t>u1_16</t>
  </si>
  <si>
    <t>role of the establishment in the production, distribution or supply chain of [product/service]</t>
  </si>
  <si>
    <t>a2_1_1x</t>
  </si>
  <si>
    <t>establishment's main source of revenue-- crop 1</t>
  </si>
  <si>
    <t>a2_1_2x</t>
  </si>
  <si>
    <t>establishment's main source of revenue-- crop 2</t>
  </si>
  <si>
    <t>a2_1_3x</t>
  </si>
  <si>
    <t>establishment's main source of revenue-- livestock 1</t>
  </si>
  <si>
    <t>a2_1_4x</t>
  </si>
  <si>
    <t>establishment's main source of revenue-- livestock 2</t>
  </si>
  <si>
    <t>a2_1_5x</t>
  </si>
  <si>
    <t>establishment's main source of revenue-- other activity (specify)</t>
  </si>
  <si>
    <t>u2_2</t>
  </si>
  <si>
    <t>establishment's legal structure</t>
  </si>
  <si>
    <t>1,2,3,4,5,6,7,-9</t>
  </si>
  <si>
    <t>u2_2x</t>
  </si>
  <si>
    <t>1,2,3,4,5,6,-9</t>
  </si>
  <si>
    <t>u2_2_1skip</t>
  </si>
  <si>
    <t>u2_3 u2_4 u2_5 u2_6</t>
  </si>
  <si>
    <t>inlist(u2_2,5,-9) == 1</t>
  </si>
  <si>
    <t>inlist(u2_2,1,2,3,4,6,7) == 1</t>
  </si>
  <si>
    <t>family1skip</t>
  </si>
  <si>
    <t xml:space="preserve">u3_01  u3_02_1x  u3_03_1  u3_04_1  u3_05_1  u3_06_1  u3_07_1 u3_08_1  u3_10_1  u3_11_1  u3_13_1  u3_15  u3_16  </t>
  </si>
  <si>
    <t>inlist(u2_2,4,5,6,7,-9) == 1</t>
  </si>
  <si>
    <t>inlist(u2_2,1,2,3) == 1</t>
  </si>
  <si>
    <t>family2skip</t>
  </si>
  <si>
    <t xml:space="preserve">u3_02_2x   u3_03_2  u3_04_2 u3_05_2  u3_06_2 u3_07_2 u3_08_2 u3_10_2  u3_11_2  u3_13_2  </t>
  </si>
  <si>
    <t>inlist(u2_2,4,5,6,7,-9) == 1 | u3_01 == 1</t>
  </si>
  <si>
    <t>inlist(u2_2,1,2,3) == 1 &amp; u3_01 &gt; 1</t>
  </si>
  <si>
    <t>family3skip</t>
  </si>
  <si>
    <t>u3_02_3x   u3_03_3  u3_04_3 u3_05_3  u3_06_3 u3_07_3 u3_08_3 u3_10_3  u3_11_3  u3_13_3</t>
  </si>
  <si>
    <t>inlist(u2_2,4,5,6,7,-9) == 1 | u3_01 == 2</t>
  </si>
  <si>
    <t>inlist(u2_2,1,2,3) == 1 &amp; u3_01 &gt; 2</t>
  </si>
  <si>
    <t>family4skip</t>
  </si>
  <si>
    <t>u3_02_4x   u3_03_4  u3_04_4 u3_05_4  u3_06_4 u3_07_4 u3_08_4 u3_10_4  u3_11_4  u3_13_4</t>
  </si>
  <si>
    <t>inlist(u2_2,4,5,6,7,-9) == 1 | u3_01 == 3</t>
  </si>
  <si>
    <t>inlist(u2_2,1,2,3) == 1 &amp; u3_01 &gt; 3</t>
  </si>
  <si>
    <t>family5skip</t>
  </si>
  <si>
    <t>u3_02_5x   u3_03_5  u3_04_5 u3_05_5  u3_06_5 u3_07_5 u3_08_5 u3_10_5  u3_11_5  u3_13_5</t>
  </si>
  <si>
    <t>inlist(u2_2,4,5,6,7,-9) == 1 | u3_01 == 4</t>
  </si>
  <si>
    <t>inlist(u2_2,1,2,3) == 1 &amp; u3_01 &gt; 4</t>
  </si>
  <si>
    <t>family6skip</t>
  </si>
  <si>
    <t>u3_02_6x   u3_03_6  u3_04_6 u3_05_6  u3_06_6 u3_07_6 u3_08_6 u3_10_6  u3_11_6  u3_13_6</t>
  </si>
  <si>
    <t>inlist(u2_2,4,5,6,7,-9) == 1 | u3_01 == 5</t>
  </si>
  <si>
    <t>inlist(u2_2,1,2,3) == 1 &amp; u3_01 &gt; 5</t>
  </si>
  <si>
    <t>family7skip</t>
  </si>
  <si>
    <t>u3_02_7x   u3_03_7  u3_04_7 u3_05_7  u3_06_7 u3_07_7 u3_08_7 u3_10_7  u3_11_7  u3_13_7</t>
  </si>
  <si>
    <t>inlist(u2_2,4,5,6,7,-9) == 1 | u3_01 == 6</t>
  </si>
  <si>
    <t>inlist(u2_2,1,2,3) == 1 &amp; u3_01 &gt; 6</t>
  </si>
  <si>
    <t>family8skip</t>
  </si>
  <si>
    <t>u3_02_8x   u3_03_8  u3_04_8 u3_05_8  u3_06_8 u3_07_8 u3_08_8 u3_10_8  u3_11_8  u3_13_8</t>
  </si>
  <si>
    <t>inlist(u2_2,4,5,6,7,-9) == 1 | u3_01 == 7</t>
  </si>
  <si>
    <t>inlist(u2_2,1,2,3) == 1 &amp; u3_01 &gt; 7</t>
  </si>
  <si>
    <t>family9skip</t>
  </si>
  <si>
    <t>u3_02_9x   u3_03_9  u3_04_9 u3_05_9  u3_06_9 u3_07_9 u3_08_9 u3_10_9  u3_11_9  u3_13_9</t>
  </si>
  <si>
    <t>inlist(u2_2,4,5,6,7,-9) == 1 | u3_01 == 8</t>
  </si>
  <si>
    <t>inlist(u2_2,1,2,3) == 1 &amp; u3_01 &gt; 8</t>
  </si>
  <si>
    <t>family10skip</t>
  </si>
  <si>
    <t>u3_02_10x   u3_03_10  u3_04_10 u3_05_10  u3_06_10 u3_07_10 u3_08_10 u3_10_10  u3_11_10  u3_13_10</t>
  </si>
  <si>
    <t>inlist(u2_2,4,5,6,7,-9) == 1 | u3_01 == 9</t>
  </si>
  <si>
    <t>inlist(u2_2,1,2,3) == 1 &amp; u3_01 &gt; 9</t>
  </si>
  <si>
    <t>other (establishment's legal structure) specify</t>
  </si>
  <si>
    <t>u2_3</t>
  </si>
  <si>
    <t>any foreign ownership?</t>
  </si>
  <si>
    <t>1,2,.</t>
  </si>
  <si>
    <t>u2_4</t>
  </si>
  <si>
    <t xml:space="preserve"> == 2| inlist(u2_2,5,-9) == 1</t>
  </si>
  <si>
    <t xml:space="preserve"> == 1 &amp; inlist(u2_2,1,2,3,4,6,7) == 1</t>
  </si>
  <si>
    <t xml:space="preserve">Proportion of foreign ownership </t>
  </si>
  <si>
    <t>1,2,3,4,5,6,7,8,9,10,11,12,13,14,15,16,17,18,19,20,21,22,23,24,25,26,27,28,29,30,31,32,33,34,35,36,37,38,39,40,41,42,43,44,45,46,47,48,49,50,51,52,53,54,55,56,57,58,59,60,61,62,63,64,65,66,67,68,69,70,71,72,73,74,75,76,77,78,79,80,81,82,83,84,85,86,87,88,89,90,91,92,93,94,95,96,97,98,99,100,-9,.</t>
  </si>
  <si>
    <t>u2_5</t>
  </si>
  <si>
    <t>any female ownership?</t>
  </si>
  <si>
    <t>u2_6</t>
  </si>
  <si>
    <t xml:space="preserve"> == 2 | inlist(u2_2,5,-9) == 1</t>
  </si>
  <si>
    <t>Proportion of female ownership</t>
  </si>
  <si>
    <t>u2_7</t>
  </si>
  <si>
    <t>establishment part of an association or cooperative</t>
  </si>
  <si>
    <t>u2_8</t>
  </si>
  <si>
    <t>Age of the establishment (years)</t>
  </si>
  <si>
    <t>Numerical</t>
  </si>
  <si>
    <t>u2_8&gt;=0&amp;u2_8&lt;=25&amp;u2_8!=.</t>
  </si>
  <si>
    <t>u3_01</t>
  </si>
  <si>
    <t># of working family members in the establishment during the most recent year</t>
  </si>
  <si>
    <t>u3_01&gt;=0&amp;u3_01&lt;=10|u3_01==.</t>
  </si>
  <si>
    <t>u3_02_1 u3_02_1x  u3_03_1  u3_04_1  u3_05_1  u3_06_1  u3_07_1 u3_08_1  u3_10_1  u3_11_1  u3_13_1  u3_15  u3_16  u3_02_2x   u3_03_2  u3_04_2 u3_05_2  u3_06_2 u3_07_2 u3_08_2 u3_10_2  u3_11_2  u3_13_2  u3_02_3x   u3_03_3  u3_04_3 u3_05_3  u3_06_3 u3_07_3 u3_08_3 u3_10_3  u3_11_3  u3_13_3 u3_02_4x   u3_03_4  u3_04_4 u3_05_4  u3_06_4 u3_07_4 u3_08_4 u3_10_4  u3_11_4  u3_13_4 u3_02_5x   u3_03_5  u3_04_5 u3_05_5  u3_06_5 u3_07_5 u3_08_5 u3_10_5  u3_11_5  u3_13_5 u3_02_6x   u3_03_6  u3_04_6 u3_05_6  u3_06_6 u3_07_6 u3_08_6 u3_10_6  u3_11_6  u3_13_6 u3_02_7x   u3_03_7  u3_04_7 u3_05_7  u3_06_7 u3_07_7 u3_08_7 u3_10_7  u3_11_7  u3_13_7 u3_02_8x   u3_03_8  u3_04_8 u3_05_8  u3_06_8 u3_07_8 u3_08_8 u3_10_8  u3_11_8  u3_13_8 u3_02_9x   u3_03_9  u3_04_9 u3_05_9  u3_06_9 u3_07_9 u3_08_9 u3_10_9  u3_11_9  u3_13_9 u3_02_10x   u3_03_10  u3_04_10 u3_05_10  u3_06_10 u3_07_10 u3_08_10 u3_10_10  u3_11_10  u3_13_10</t>
  </si>
  <si>
    <t xml:space="preserve"> == 0</t>
  </si>
  <si>
    <t xml:space="preserve"> &gt; 0</t>
  </si>
  <si>
    <t>u3_02_1x</t>
  </si>
  <si>
    <t>name of family member who worked during the most recent year (1)</t>
  </si>
  <si>
    <t>u3_02_2x</t>
  </si>
  <si>
    <t>name of family member who worked during the most recent year (2)</t>
  </si>
  <si>
    <t>u3_02_3x</t>
  </si>
  <si>
    <t>name of family member who worked during the most recent year (3)</t>
  </si>
  <si>
    <t>u3_02_4x</t>
  </si>
  <si>
    <t>name of family member who worked during the most recent year (4)</t>
  </si>
  <si>
    <t>u3_02_5x</t>
  </si>
  <si>
    <t>name of family member who worked during the most recent year (5)</t>
  </si>
  <si>
    <t>u3_02_6x</t>
  </si>
  <si>
    <t>name of family member who worked during the most recent year (6)</t>
  </si>
  <si>
    <t>u3_02_7x</t>
  </si>
  <si>
    <t>name of family member who worked during the most recent year (7)</t>
  </si>
  <si>
    <t>u3_02_8x</t>
  </si>
  <si>
    <t>name of family member who worked during the most recent year (8)</t>
  </si>
  <si>
    <t>u3_02_9x</t>
  </si>
  <si>
    <t>name of family member who worked during the most recent year (9)</t>
  </si>
  <si>
    <t>u3_02_10x</t>
  </si>
  <si>
    <t>name of family member who worked during the most recent year (10)</t>
  </si>
  <si>
    <t>u3_03_1</t>
  </si>
  <si>
    <t>family member's relationship to the main manager/co-manager (1)</t>
  </si>
  <si>
    <t>01, 02, 03, 04, 05, 06, 07, 08, 09, 10, 19,.</t>
  </si>
  <si>
    <t>u3_03_1x</t>
  </si>
  <si>
    <t xml:space="preserve"> == 01 |inlist(u3_03_1, 02, 03, 04, 05, 06, 07, 08, 09, 10) == 1|inlist(u2_2,4,5,6,7,-9) == 1</t>
  </si>
  <si>
    <t xml:space="preserve"> == 19 &amp; inlist(u2_2,1,2,3) == 1</t>
  </si>
  <si>
    <t>u3_03_2</t>
  </si>
  <si>
    <t>family member's relationship to the main manager/co-manager (2)</t>
  </si>
  <si>
    <t>u3_03_2x</t>
  </si>
  <si>
    <t xml:space="preserve"> == 01 |inlist(u3_03_2, 02, 03, 04, 05, 06, 07, 08, 09, 10) == 1 |inlist(u2_2, 4,5,6,7,-9) == 1 | u3_01 == 1</t>
  </si>
  <si>
    <t xml:space="preserve"> == 19 &amp; inlist(u2_2,1,2,3) == 1 &amp; u3_01 &gt; 1</t>
  </si>
  <si>
    <t>u3_03_3</t>
  </si>
  <si>
    <t>family member's relationship to the main manager/co-manager (3)</t>
  </si>
  <si>
    <t>u3_03_3x</t>
  </si>
  <si>
    <t xml:space="preserve"> == 01 |inlist(u3_03_3, 02, 03, 04, 05, 06, 07, 08, 09, 10) == 1|inlist(u2_2,4,5,6,7,-9) == 1| u3_01 == 2</t>
  </si>
  <si>
    <t xml:space="preserve"> == 19 &amp; inlist(u2_2,1,2,3) == 1 &amp; u3_01 &gt; 2</t>
  </si>
  <si>
    <t>u3_03_4</t>
  </si>
  <si>
    <t>family member's relationship to the main manager/co-manager (4)</t>
  </si>
  <si>
    <t>u3_03_4x</t>
  </si>
  <si>
    <t xml:space="preserve"> == 01 |inlist(u3_03_4, 02, 03, 04, 05, 06, 07, 08, 09, 10, 11) == 1|inlist(u2_2, 3,4,5,6,7,-9) == 1 | u3_01 == 3</t>
  </si>
  <si>
    <t xml:space="preserve"> == 19 &amp; inlist(u2_2,1,2,3) == 1 &amp; u3_01 &gt; 3</t>
  </si>
  <si>
    <t>u3_03_5</t>
  </si>
  <si>
    <t>family member's relationship to the main manager/co-manager (5)</t>
  </si>
  <si>
    <t>u3_03_5x</t>
  </si>
  <si>
    <t xml:space="preserve"> == 01 |inlist(u3_03_5, 02, 03, 04, 05, 06, 07, 08, 09, 10) == 1|inlist(u2_2, 4,5,6,7,-9) == 1| u3_01 == 4</t>
  </si>
  <si>
    <t xml:space="preserve"> == 19 &amp; inlist(u2_2,1,2,3) == 1 &amp; u3_01 &gt; 4</t>
  </si>
  <si>
    <t>u3_03_6</t>
  </si>
  <si>
    <t>family member's relationship to the main manager/co-manager (6)</t>
  </si>
  <si>
    <t>u3_03_6x</t>
  </si>
  <si>
    <t xml:space="preserve"> == 01 |inlist(u3_03_6, 02, 03,04, 05, 06, 07, 08, 09, 10) == 1|inlist(u2_2,4,5,6,7,-9) == 1 | u3_01 == 5</t>
  </si>
  <si>
    <t xml:space="preserve"> == 19 &amp; inlist(u2_2,1,2,3) == 1 &amp; u3_01 &gt; 5</t>
  </si>
  <si>
    <t>u3_03_7</t>
  </si>
  <si>
    <t>family member's relationship to the main manager/co-manager (7)</t>
  </si>
  <si>
    <t>u3_03_7x</t>
  </si>
  <si>
    <t xml:space="preserve"> == 01 |inlist(u3_03_7, 02, 03, 04, 05, 06, 07, 08, 09, 10) == 1|inlist(u2_2,4,5,6,7,-9) == 1| u3_01 == 6</t>
  </si>
  <si>
    <t xml:space="preserve"> == 19 &amp; inlist(u2_2,1,2,3) == 1 &amp; u3_01 &gt; 6</t>
  </si>
  <si>
    <t>u3_03_8</t>
  </si>
  <si>
    <t>family member's relationship to the main manager/co-manager (8)</t>
  </si>
  <si>
    <t>u3_03_8x</t>
  </si>
  <si>
    <t xml:space="preserve"> == 01 |inlist(u3_03_8, 02,03, 04, 05, 06, 07, 08, 09, 10) == 1|inlist(u2_2,4,5,6,7,-9) == 1| u3_01 == 7</t>
  </si>
  <si>
    <t xml:space="preserve"> == 19 &amp; inlist(u2_2,1,2,3) == 1 &amp; u3_01 &gt; 7</t>
  </si>
  <si>
    <t>u3_03_9</t>
  </si>
  <si>
    <t>family member's relationship to the main manager/co-manager (9)</t>
  </si>
  <si>
    <t>u3_03_9x</t>
  </si>
  <si>
    <t xml:space="preserve"> == 01 |inlist(u3_03_9, 02, 03,04, 05, 06, 07, 08, 09, 10) == 1|inlist(u2_2,4,5,6,7,-9) == 1| u3_01 == 8</t>
  </si>
  <si>
    <t xml:space="preserve"> == 19 &amp; inlist(u2_2,1,2,3) == 1 &amp; u3_01 &gt; 8</t>
  </si>
  <si>
    <t>u3_03_10</t>
  </si>
  <si>
    <t>family member's relationship to the main manager/co-manager (10)</t>
  </si>
  <si>
    <t>u3_03_10x</t>
  </si>
  <si>
    <t xml:space="preserve"> == 01 |inlist(u3_03_10, 02,03, 04, 05, 06, 07, 08, 09, 10) == 1|inlist(u2_2,4,5,6,7,-9) == 1| u3_01 == 9</t>
  </si>
  <si>
    <t xml:space="preserve"> == 19 &amp; inlist(u2_2,1,2,3) == 1 &amp; u3_01 &gt; 9</t>
  </si>
  <si>
    <t>other (family member's relationship) specify (1)</t>
  </si>
  <si>
    <t>other (family member's relationship) specify (2)</t>
  </si>
  <si>
    <t>other (family member's relationship) specify (3)</t>
  </si>
  <si>
    <t>other (family member's relationship) specify (4)</t>
  </si>
  <si>
    <t>other (family member's relationship) specify (5)</t>
  </si>
  <si>
    <t>other (family member's relationship) specify (6)</t>
  </si>
  <si>
    <t>other (family member's relationship) specify (7)</t>
  </si>
  <si>
    <t>other (family member's relationship) specify (8)</t>
  </si>
  <si>
    <t>other (family member's relationship) specify (9)</t>
  </si>
  <si>
    <t>other (family member's relationship) specify (10)</t>
  </si>
  <si>
    <t>u3_04_1</t>
  </si>
  <si>
    <t>family member's age (1)</t>
  </si>
  <si>
    <t>u3_04_2</t>
  </si>
  <si>
    <t>family member's age (2)</t>
  </si>
  <si>
    <t>u3_04_3</t>
  </si>
  <si>
    <t>family member's age (3)</t>
  </si>
  <si>
    <t>u3_04_4</t>
  </si>
  <si>
    <t>family member's age (4)</t>
  </si>
  <si>
    <t>u3_04_5</t>
  </si>
  <si>
    <t>family member's age (5)</t>
  </si>
  <si>
    <t>u3_04_6</t>
  </si>
  <si>
    <t>family member's age (6)</t>
  </si>
  <si>
    <t>u3_04_7</t>
  </si>
  <si>
    <t>family member's age (7)</t>
  </si>
  <si>
    <t>u3_04_8</t>
  </si>
  <si>
    <t>family member's age (8)</t>
  </si>
  <si>
    <t>u3_04_9</t>
  </si>
  <si>
    <t>family member's age (9)</t>
  </si>
  <si>
    <t>u3_04_10</t>
  </si>
  <si>
    <t>family member's age (10)</t>
  </si>
  <si>
    <t>u3_05_1</t>
  </si>
  <si>
    <t>family member's sex (1)</t>
  </si>
  <si>
    <t>u3_05_2</t>
  </si>
  <si>
    <t>family member's sex (2)</t>
  </si>
  <si>
    <t>u3_05_3</t>
  </si>
  <si>
    <t>family member's sex (3)</t>
  </si>
  <si>
    <t>u3_05_4</t>
  </si>
  <si>
    <t>family member's sex (4)</t>
  </si>
  <si>
    <t>u3_05_5</t>
  </si>
  <si>
    <t>family member's sex (5)</t>
  </si>
  <si>
    <t>u3_05_6</t>
  </si>
  <si>
    <t>family member's sex (6)</t>
  </si>
  <si>
    <t>u3_05_7</t>
  </si>
  <si>
    <t>family member's sex (7)</t>
  </si>
  <si>
    <t>u3_05_8</t>
  </si>
  <si>
    <t>family member's sex (8)</t>
  </si>
  <si>
    <t>u3_05_9</t>
  </si>
  <si>
    <t>family member's sex (9)</t>
  </si>
  <si>
    <t>u3_05_10</t>
  </si>
  <si>
    <t>family member's sex (10)</t>
  </si>
  <si>
    <t>u3_06_1</t>
  </si>
  <si>
    <t>family member's duration of work (weeks) in the most recent year (1)</t>
  </si>
  <si>
    <t>u3_06_2</t>
  </si>
  <si>
    <t>family member's duration of work (weeks) in the most recent year (2)</t>
  </si>
  <si>
    <t>u3_06_3</t>
  </si>
  <si>
    <t>family member's duration of work (weeks) in the most recent year (3)</t>
  </si>
  <si>
    <t>u3_06_4</t>
  </si>
  <si>
    <t>family member's duration of work (weeks) in the most recent year (4)</t>
  </si>
  <si>
    <t>u3_06_5</t>
  </si>
  <si>
    <t>family member's duration of work (weeks) in the most recent year (5)</t>
  </si>
  <si>
    <t>u3_06_6</t>
  </si>
  <si>
    <t>family member's duration of work (weeks) in the most recent year (6)</t>
  </si>
  <si>
    <t>u3_06_7</t>
  </si>
  <si>
    <t>family member's duration of work (weeks) in the most recent year (7)</t>
  </si>
  <si>
    <t>u3_06_8</t>
  </si>
  <si>
    <t>family member's duration of work (weeks) in the most recent year (8)</t>
  </si>
  <si>
    <t>u3_06_9</t>
  </si>
  <si>
    <t>family member's duration of work (weeks) in the most recent year (9)</t>
  </si>
  <si>
    <t>u3_06_10</t>
  </si>
  <si>
    <t>family member's duration of work (weeks) in the most recent year (10)</t>
  </si>
  <si>
    <t>u3_07_1</t>
  </si>
  <si>
    <t>family member worked hours per week (1)</t>
  </si>
  <si>
    <t>u3_07_2</t>
  </si>
  <si>
    <t>family member worked hours per week (2)</t>
  </si>
  <si>
    <t>u3_07_3</t>
  </si>
  <si>
    <t>family member worked hours per week (3)</t>
  </si>
  <si>
    <t>u3_07_4</t>
  </si>
  <si>
    <t>family member worked hours per week (4)</t>
  </si>
  <si>
    <t>u3_07_5</t>
  </si>
  <si>
    <t>family member worked hours per week (5)</t>
  </si>
  <si>
    <t>u3_07_6</t>
  </si>
  <si>
    <t>family member worked hours per week (6)</t>
  </si>
  <si>
    <t>u3_07_7</t>
  </si>
  <si>
    <t>family member worked hours per week (7)</t>
  </si>
  <si>
    <t>u3_07_8</t>
  </si>
  <si>
    <t>family member worked hours per week (8)</t>
  </si>
  <si>
    <t>u3_07_9</t>
  </si>
  <si>
    <t>family member worked hours per week (9)</t>
  </si>
  <si>
    <t>u3_07_10</t>
  </si>
  <si>
    <t>family member worked hours per week (10)</t>
  </si>
  <si>
    <t>u3_08_1</t>
  </si>
  <si>
    <t>family member (1) worked only on [product]</t>
  </si>
  <si>
    <t>u3_09_1</t>
  </si>
  <si>
    <t xml:space="preserve"> ==1 | inlist(u2_2,4,5,6,7,-9) == 1</t>
  </si>
  <si>
    <t xml:space="preserve"> ==2 &amp; inlist(u2_2, 1,2,3) == 1</t>
  </si>
  <si>
    <t>u3_08_2</t>
  </si>
  <si>
    <t>family member (2) worked only on [product]</t>
  </si>
  <si>
    <t>u3_09_2</t>
  </si>
  <si>
    <t xml:space="preserve"> ==1 | inlist(u2_2,4,5,6,7,-9) == 1 | u3_01 == 1</t>
  </si>
  <si>
    <t xml:space="preserve"> ==2 &amp; inlist(u2_2, 1,2,3) == 1  &amp; u3_01 &gt; 1</t>
  </si>
  <si>
    <t>u3_08_3</t>
  </si>
  <si>
    <t>family member (3) worked only on [product]</t>
  </si>
  <si>
    <t>u3_09_3</t>
  </si>
  <si>
    <t xml:space="preserve"> ==1 | inlist(u2_2,4,5,6,7,-9) == 1 | u3_01 == 2</t>
  </si>
  <si>
    <t xml:space="preserve"> ==2 &amp; inlist(u2_2, 1,2,3) == 1  &amp; u3_01 &gt; 2</t>
  </si>
  <si>
    <t>u3_08_4</t>
  </si>
  <si>
    <t>family member (4) worked only on [product]</t>
  </si>
  <si>
    <t>u3_09_4</t>
  </si>
  <si>
    <t xml:space="preserve"> ==1 | inlist(u2_2,4,5,6,7,-9) == 1 | u3_01 == 3</t>
  </si>
  <si>
    <t xml:space="preserve"> ==2 &amp; inlist(u2_2, 1,2,3) == 1 &amp; u3_01 &gt; 3</t>
  </si>
  <si>
    <t>u3_08_5</t>
  </si>
  <si>
    <t>family member (5) worked only on [product]</t>
  </si>
  <si>
    <t>u3_09_5</t>
  </si>
  <si>
    <t xml:space="preserve"> ==1 | inlist(u2_2,4,5,6,7,-9) == 1 | u3_01 == 4</t>
  </si>
  <si>
    <t xml:space="preserve"> ==2 &amp; inlist(u2_2, 1,2,3) == 1 &amp; u3_01 &gt; 4</t>
  </si>
  <si>
    <t>u3_08_6</t>
  </si>
  <si>
    <t>family member (6) worked only on [product]</t>
  </si>
  <si>
    <t>u3_09_6</t>
  </si>
  <si>
    <t xml:space="preserve"> ==1 | inlist(u2_2,4,5,6,7,-9) == 1 | u3_01 == 5</t>
  </si>
  <si>
    <t xml:space="preserve"> ==2 &amp; inlist(u2_2, 1,2l3) == 1 &amp; u3_01 &gt; 5</t>
  </si>
  <si>
    <t>u3_08_7</t>
  </si>
  <si>
    <t>family member (7) worked only on [product]</t>
  </si>
  <si>
    <t>u3_09_7</t>
  </si>
  <si>
    <t xml:space="preserve"> ==1 | inlist(u2_2,4,5,6,7,-9) == 1 | u3_01 == 6</t>
  </si>
  <si>
    <t xml:space="preserve"> ==2 &amp; inlist(u2_2, 1,2,3) == 1 &amp; u3_01 &gt; 6</t>
  </si>
  <si>
    <t>u3_08_8</t>
  </si>
  <si>
    <t>family member (8) worked only on [product]</t>
  </si>
  <si>
    <t>u3_09_8</t>
  </si>
  <si>
    <t xml:space="preserve"> ==1 | inlist(u2_2,4,5,6,7,-9) == 1 | u3_01 == 7</t>
  </si>
  <si>
    <t xml:space="preserve"> ==2 &amp; inlist(u2_2, 1,2,3) == 1 &amp; u3_01 &gt; 7</t>
  </si>
  <si>
    <t>u3_08_9</t>
  </si>
  <si>
    <t>family member (9) worked only on [product]</t>
  </si>
  <si>
    <t>u3_09_9</t>
  </si>
  <si>
    <t xml:space="preserve"> ==1 | inlist(u2_2,4,5,6,7,-9) == 1 | u3_01 == 8</t>
  </si>
  <si>
    <t xml:space="preserve"> ==2 &amp; inlist(u2_2, 1,2,3) == 1 &amp; u3_01 &gt; 8</t>
  </si>
  <si>
    <t>u3_08_10</t>
  </si>
  <si>
    <t>family member (10) worked only on [product]</t>
  </si>
  <si>
    <t>u3_09_10</t>
  </si>
  <si>
    <t xml:space="preserve"> ==1 | inlist(u2_2,4,5,6,7,-9) == 1 | u3_01 == 9</t>
  </si>
  <si>
    <t xml:space="preserve"> ==2 &amp; inlist(u2_2, 1,2,3) == 1 &amp; u3_01 &gt; 9</t>
  </si>
  <si>
    <t>approximate % of time family member (1) worked on [product]</t>
  </si>
  <si>
    <t>approximate % of time family member (2) worked on [product]</t>
  </si>
  <si>
    <t>approximate % of time family member (3) worked on [product]</t>
  </si>
  <si>
    <t>approximate % of time family member (4) worked on [product]</t>
  </si>
  <si>
    <t>approximate % of time family member (5) worked on [product]</t>
  </si>
  <si>
    <t>approximate % of time family member (6) worked on [product]</t>
  </si>
  <si>
    <t>approximate % of time family member (7) worked on [product]</t>
  </si>
  <si>
    <t>approximate % of time family member (8) worked on [product]</t>
  </si>
  <si>
    <t>approximate % of time family member (9) worked on [product]</t>
  </si>
  <si>
    <t>approximate % of time family member (10) worked on [product]</t>
  </si>
  <si>
    <t>u3_10_1</t>
  </si>
  <si>
    <t>did the family member receive any technical training for the work (1)</t>
  </si>
  <si>
    <t>u3_10_2</t>
  </si>
  <si>
    <t>did the family member receive any technical training for the work (2)</t>
  </si>
  <si>
    <t>u3_10_3</t>
  </si>
  <si>
    <t>did the family member receive any technical training for the work (3)</t>
  </si>
  <si>
    <t>u3_10_4</t>
  </si>
  <si>
    <t>did the family member receive any technical training for the work (4)</t>
  </si>
  <si>
    <t>u3_10_5</t>
  </si>
  <si>
    <t>did the family member receive any technical training for the work (5)</t>
  </si>
  <si>
    <t>u3_10_6</t>
  </si>
  <si>
    <t>did the family member receive any technical training for the work (6)</t>
  </si>
  <si>
    <t>u3_10_7</t>
  </si>
  <si>
    <t>did the family member receive any technical training for the work (7)</t>
  </si>
  <si>
    <t>u3_10_8</t>
  </si>
  <si>
    <t>did the family member receive any technical training for the work (8)</t>
  </si>
  <si>
    <t>u3_10_9</t>
  </si>
  <si>
    <t>did the family member receive any technical training for the work (9)</t>
  </si>
  <si>
    <t>u3_10_10</t>
  </si>
  <si>
    <t>did the family member receive any technical training for the work (10)</t>
  </si>
  <si>
    <t>u3_11_1</t>
  </si>
  <si>
    <t>did the family member receive any compensation for the work (1)</t>
  </si>
  <si>
    <t>u3_12_1</t>
  </si>
  <si>
    <t xml:space="preserve"> == 2 | inlist(u2_2,4,5,6,7,-9) == 1</t>
  </si>
  <si>
    <t xml:space="preserve"> == 1 &amp; inlist(u2_2,1,2,3) == 1</t>
  </si>
  <si>
    <t>u3_11_2</t>
  </si>
  <si>
    <t>did the family member receive any compensation for the work (2)</t>
  </si>
  <si>
    <t>u3_12_2</t>
  </si>
  <si>
    <t xml:space="preserve"> == 2 | inlist(u2_2, 4,5,6,7,-9) == 1 | u3_01 == 1</t>
  </si>
  <si>
    <t xml:space="preserve"> == 1 &amp; inlist(u2_2,1,2,3) == 1 &amp; u3_01 &gt; 1</t>
  </si>
  <si>
    <t>u3_11_3</t>
  </si>
  <si>
    <t>did the family member receive any compensation for the work (3)</t>
  </si>
  <si>
    <t>u3_12_3</t>
  </si>
  <si>
    <t xml:space="preserve"> == 2 | inlist(u2_2,4,5,6,7,-9) == 1 | u3_01 == 2</t>
  </si>
  <si>
    <t xml:space="preserve"> == 1 &amp; inlist(u2_2,1,2,3) == 1 &amp; u3_01 &gt; 2</t>
  </si>
  <si>
    <t>u3_11_4</t>
  </si>
  <si>
    <t>did the family member receive any compensation for the work (4)</t>
  </si>
  <si>
    <t>u3_12_4</t>
  </si>
  <si>
    <t xml:space="preserve"> == 2 | inlist(u2_2, 4,5,6,7,-9) == 1 | u3_01 == 3</t>
  </si>
  <si>
    <t xml:space="preserve"> == 1 &amp; inlist(u2_2,1,2,3) == 1 &amp; u3_01 &gt; 3</t>
  </si>
  <si>
    <t>u3_11_5</t>
  </si>
  <si>
    <t>did the family member receive any compensation for the work (5)</t>
  </si>
  <si>
    <t>u3_12_5</t>
  </si>
  <si>
    <t xml:space="preserve"> == 2 | inlist(u2_2,4,5,6,7,-9) == 1 | u3_01 == 4</t>
  </si>
  <si>
    <t xml:space="preserve"> == 1 &amp; inlist(u2_2,1,2,3) == 1  &amp; u3_01 &gt; 4</t>
  </si>
  <si>
    <t>u3_11_6</t>
  </si>
  <si>
    <t>did the family member receive any compensation for the work (6)</t>
  </si>
  <si>
    <t>u3_12_6</t>
  </si>
  <si>
    <t xml:space="preserve"> == 2 | inlist(u2_2, 4,5,6,7,-9) == 1 | u3_01 == 5</t>
  </si>
  <si>
    <t xml:space="preserve"> == 1 &amp; inlist(u2_2,1,2,3) == 1  &amp; u3_01 &gt; 5</t>
  </si>
  <si>
    <t>u3_11_7</t>
  </si>
  <si>
    <t>did the family member receive any compensation for the work (7)</t>
  </si>
  <si>
    <t>u3_12_7</t>
  </si>
  <si>
    <t xml:space="preserve"> == 2 | inlist(u2_2,4,5,6,7,-9) == 1 | u3_01 == 6</t>
  </si>
  <si>
    <t xml:space="preserve"> == 1 &amp; inlist(u2_2,1,2,3) == 1  &amp; u3_01 &gt; 6</t>
  </si>
  <si>
    <t>u3_11_8</t>
  </si>
  <si>
    <t>did the family member receive any compensation for the work (8)</t>
  </si>
  <si>
    <t>u3_12_8</t>
  </si>
  <si>
    <t xml:space="preserve"> == 2 | inlist(u2_2,4,5,6,7,-9) == 1 | u3_01 == 7</t>
  </si>
  <si>
    <t xml:space="preserve"> == 1 &amp; inlist(u2_2,1,2,3) == 1  &amp; u3_01 &gt; 7</t>
  </si>
  <si>
    <t>u3_11_9</t>
  </si>
  <si>
    <t>did the family member receive any compensation for the work (9)</t>
  </si>
  <si>
    <t>u3_12_9</t>
  </si>
  <si>
    <t xml:space="preserve"> == 2 | inlist(u2_2,4,5,6,7,-9) == 1 | u3_01 == 8</t>
  </si>
  <si>
    <t xml:space="preserve"> == 1 &amp; inlist(u2_2,1,2,3) == 1  &amp; u3_01 &gt; 8</t>
  </si>
  <si>
    <t>u3_11_10</t>
  </si>
  <si>
    <t>did the family member receive any compensation for the work (10)</t>
  </si>
  <si>
    <t>u3_12_10</t>
  </si>
  <si>
    <t xml:space="preserve"> == 2 | inlist(u2_2,4,5,6,7,-9) == 1 | u3_01 == 9</t>
  </si>
  <si>
    <t xml:space="preserve"> == 1 &amp; inlist(u2_2,1,2,3) == 1  &amp; u3_01 &gt; 9</t>
  </si>
  <si>
    <t>compensation received by family member (1)</t>
  </si>
  <si>
    <t>compensation received by family member (2)</t>
  </si>
  <si>
    <t>compensation received by family member (3)</t>
  </si>
  <si>
    <t>compensation received by family member (4)</t>
  </si>
  <si>
    <t>compensation received by family member (5)</t>
  </si>
  <si>
    <t>compensation received by family member (6)</t>
  </si>
  <si>
    <t>compensation received by family member (7)</t>
  </si>
  <si>
    <t>compensation received by family member (8)</t>
  </si>
  <si>
    <t>compensation received by family member (9)</t>
  </si>
  <si>
    <t>compensation received by family member (10)</t>
  </si>
  <si>
    <t>u3_13_1</t>
  </si>
  <si>
    <t>did the family member attend school or have any other job (1)</t>
  </si>
  <si>
    <t xml:space="preserve">u3_14_1 </t>
  </si>
  <si>
    <t>u3_13_2</t>
  </si>
  <si>
    <t>did the family member attend school or have any other job (2)</t>
  </si>
  <si>
    <t xml:space="preserve">u3_14_2 </t>
  </si>
  <si>
    <t xml:space="preserve"> == 2 | inlist(u2_2,4,5,6,7,-9) == 1 | u3_01 == 1</t>
  </si>
  <si>
    <t>u3_13_3</t>
  </si>
  <si>
    <t>did the family member attend school or have any other job (3)</t>
  </si>
  <si>
    <t xml:space="preserve">u3_14_3 </t>
  </si>
  <si>
    <t>u3_13_4</t>
  </si>
  <si>
    <t>did the family member attend school or have any other job (4)</t>
  </si>
  <si>
    <t>u3_14_4</t>
  </si>
  <si>
    <t xml:space="preserve"> == 2 | inlist(u2_2,4,5,6,7,-9) == 1 | u3_01 == 3</t>
  </si>
  <si>
    <t>u3_13_5</t>
  </si>
  <si>
    <t>did the family member attend school or have any other job (5)</t>
  </si>
  <si>
    <t>u3_14_5</t>
  </si>
  <si>
    <t>u3_13_6</t>
  </si>
  <si>
    <t>did the family member attend school or have any other job (6)</t>
  </si>
  <si>
    <t>u3_14_6</t>
  </si>
  <si>
    <t xml:space="preserve"> == 2 | inlist(u2_2,4,5,6,7,-9) == 1 | u3_01 == 5</t>
  </si>
  <si>
    <t>u3_13_7</t>
  </si>
  <si>
    <t>did the family member attend school or have any other job (7)</t>
  </si>
  <si>
    <t>u3_14_7</t>
  </si>
  <si>
    <t>u3_13_8</t>
  </si>
  <si>
    <t>did the family member attend school or have any other job (8)</t>
  </si>
  <si>
    <t>u3_14_8</t>
  </si>
  <si>
    <t>u3_13_9</t>
  </si>
  <si>
    <t>did the family member attend school or have any other job (9)</t>
  </si>
  <si>
    <t>u3_14_9</t>
  </si>
  <si>
    <t>u3_13_10</t>
  </si>
  <si>
    <t>did the family member attend school or have any other job (10)</t>
  </si>
  <si>
    <t>u3_14_10</t>
  </si>
  <si>
    <t>u3_14_1</t>
  </si>
  <si>
    <t>what other activity did the family member do (1)</t>
  </si>
  <si>
    <t>1,2,3,4,5,6,7,9,.</t>
  </si>
  <si>
    <t>u3_14_1x</t>
  </si>
  <si>
    <t>u3_14_2</t>
  </si>
  <si>
    <t>what other activity did the family member do (2)</t>
  </si>
  <si>
    <t>u3_14_2x</t>
  </si>
  <si>
    <t>u3_14_3</t>
  </si>
  <si>
    <t>what other activity did the family member do (3)</t>
  </si>
  <si>
    <t>u3_14_3x</t>
  </si>
  <si>
    <t>what other activity did the family member do (4)</t>
  </si>
  <si>
    <t>u3_14_4x</t>
  </si>
  <si>
    <t>what other activity did the family member do (5)</t>
  </si>
  <si>
    <t>u3_14_5x</t>
  </si>
  <si>
    <t>what other activity did the family member do (6)</t>
  </si>
  <si>
    <t>u3_14_6x</t>
  </si>
  <si>
    <t>what other activity did the family member do (7)</t>
  </si>
  <si>
    <t>u3_14_7x</t>
  </si>
  <si>
    <t>what other activity did the family member do (8)</t>
  </si>
  <si>
    <t>u3_14_8x</t>
  </si>
  <si>
    <t>what other activity did the family member do (9)</t>
  </si>
  <si>
    <t>u3_14_9x</t>
  </si>
  <si>
    <t>what other activity did the family member do (10)</t>
  </si>
  <si>
    <t>u3_14_10x</t>
  </si>
  <si>
    <t>other (other activity) specify (1)</t>
  </si>
  <si>
    <t>other (other activity) specify (2)</t>
  </si>
  <si>
    <t>other (other activity) specify (3)</t>
  </si>
  <si>
    <t>other (other activity) specify (4)</t>
  </si>
  <si>
    <t>other (other activity) specify (5)</t>
  </si>
  <si>
    <t>other (other activity) specify (6)</t>
  </si>
  <si>
    <t>other (other activity) specify (7)</t>
  </si>
  <si>
    <t>other (other activity) specify (8)</t>
  </si>
  <si>
    <t>other (other activity) specify (9)</t>
  </si>
  <si>
    <t>other (other activity) specify (10)</t>
  </si>
  <si>
    <t>u3_15</t>
  </si>
  <si>
    <t>years primary manager has been running the family establishment/sole proprietorship</t>
  </si>
  <si>
    <t>u3_16</t>
  </si>
  <si>
    <t>any permanent employees other than family members in the family establishment</t>
  </si>
  <si>
    <t>u3_17  u3_18_1a  u3_18_2a  u3_19  u3_19a  u3_20a  u3_20b  u3_20c  u3_20d u3_20e</t>
  </si>
  <si>
    <t>u3_17</t>
  </si>
  <si>
    <t># of permanent hired workers</t>
  </si>
  <si>
    <t>u3_18_1a</t>
  </si>
  <si>
    <t># of permanent trained occupation workers</t>
  </si>
  <si>
    <t>u3_18_1b u3_18_1c u3_18_1d u3_18_1e u3_18_1f</t>
  </si>
  <si>
    <t xml:space="preserve"> == 0 | u3_16 == 2</t>
  </si>
  <si>
    <t>&gt;= 0 &amp; u3_16 == 1</t>
  </si>
  <si>
    <t>u3_18_2a</t>
  </si>
  <si>
    <t># of permanent general workers</t>
  </si>
  <si>
    <t>u3_18_2b u3_18_2c u3_18_2d u3_18_2e u3_18_2f</t>
  </si>
  <si>
    <t>u3_18_1b</t>
  </si>
  <si>
    <t># of female permanent occupation workers</t>
  </si>
  <si>
    <t>u3_18_2b</t>
  </si>
  <si>
    <t># of female permanent general workers</t>
  </si>
  <si>
    <t>u3_18_1c</t>
  </si>
  <si>
    <t># of foreign permanent occupation workers</t>
  </si>
  <si>
    <t>u3_18_2c</t>
  </si>
  <si>
    <t># of foreign permanent general workers</t>
  </si>
  <si>
    <t>u3_18_1d</t>
  </si>
  <si>
    <t># of permanent general workers who are refugees</t>
  </si>
  <si>
    <t>u3_18_2d</t>
  </si>
  <si>
    <t># of permanent occupation workers who are refugees</t>
  </si>
  <si>
    <t>u3_18_1e</t>
  </si>
  <si>
    <t># of permanent general workers who are migrant workers</t>
  </si>
  <si>
    <t>u3_18_2e</t>
  </si>
  <si>
    <t># of permanent occupation workers who are migrant workers</t>
  </si>
  <si>
    <t>u3_18_1f</t>
  </si>
  <si>
    <t># of permanent general workers who are under age 25</t>
  </si>
  <si>
    <t>u3_18_2f</t>
  </si>
  <si>
    <t># of permanent occupation workers who are under age 25</t>
  </si>
  <si>
    <t>u3_19</t>
  </si>
  <si>
    <t>compensation for a permanent formally trained occupation worker</t>
  </si>
  <si>
    <t>u3_19a</t>
  </si>
  <si>
    <t>compensation for trained occupation worker over what period/method</t>
  </si>
  <si>
    <t>1,2,3,4,.</t>
  </si>
  <si>
    <t>u3_19x</t>
  </si>
  <si>
    <t xml:space="preserve"> == 1|inlist(u3_19a,2,3)==1|u3_16==2</t>
  </si>
  <si>
    <t xml:space="preserve"> == 4 &amp; u3_16 == 1</t>
  </si>
  <si>
    <t>other(compensation period for occupation worker) specify</t>
  </si>
  <si>
    <t>u3_20a</t>
  </si>
  <si>
    <t>any permanent general workers offered free or subsidized housing</t>
  </si>
  <si>
    <t>u3_20b</t>
  </si>
  <si>
    <t>any permanent general workers offered free or subsidized meals</t>
  </si>
  <si>
    <t>u3_20c</t>
  </si>
  <si>
    <t>any permanent general workers offered free or subsidized transport</t>
  </si>
  <si>
    <t>u3_20d</t>
  </si>
  <si>
    <t>any permanent general workers offered free or subsidized child care</t>
  </si>
  <si>
    <t>u3_20e</t>
  </si>
  <si>
    <t>any permanent general workers offered free or subsidized health care</t>
  </si>
  <si>
    <t>u3_21</t>
  </si>
  <si>
    <t>any seasonal or temporary workers</t>
  </si>
  <si>
    <t>u3_22 a3_23_a1 a3_23_a2 a3_23_a3 a3_23_a4 a3_23_a5 a3_23_a6 a3_23_a7 a3_23_a8 u3_24a u3_24b u3_24c u3_24d u3_24e</t>
  </si>
  <si>
    <t>u3_22</t>
  </si>
  <si>
    <t># of hired seasonal or temporary workers</t>
  </si>
  <si>
    <t>u3_22&gt;=1</t>
  </si>
  <si>
    <t>a3_23_a1</t>
  </si>
  <si>
    <t>any seasonal or temporary labor for land preparation</t>
  </si>
  <si>
    <t>a3_23_b1  a3_23_c1  a3_23_d1 a3_23_e1</t>
  </si>
  <si>
    <t xml:space="preserve"> ==2 | u3_21 == 2 </t>
  </si>
  <si>
    <t xml:space="preserve"> ==1 &amp; u3_21 == 1</t>
  </si>
  <si>
    <t>a3_23_a2</t>
  </si>
  <si>
    <t>any seasonal or temporary labor for planting</t>
  </si>
  <si>
    <t>a3_23_b2  a3_23_c2  a3_23_d2 a3_23_e2</t>
  </si>
  <si>
    <t>a3_23_a3</t>
  </si>
  <si>
    <t>any seasonal or temporary labor for weeding</t>
  </si>
  <si>
    <t>a3_23_b3  a3_23_c3  a3_23_d3 a3_23_e3</t>
  </si>
  <si>
    <t>a3_23_a4</t>
  </si>
  <si>
    <t>any seasonal or temporary labor for harvesting</t>
  </si>
  <si>
    <t>a3_23_b4  a3_23_c4  a3_23_d4 a3_23_e4</t>
  </si>
  <si>
    <t>a3_23_a5</t>
  </si>
  <si>
    <t>any seasonal or temporary labor for packaging, warehouse, transport</t>
  </si>
  <si>
    <t>a3_23_b5  a3_23_c5  a3_23_d5 a3_23_e5</t>
  </si>
  <si>
    <t>a3_23_a6</t>
  </si>
  <si>
    <t>any seasonal or temporary labor for other task (1)</t>
  </si>
  <si>
    <t>1,2,7,.</t>
  </si>
  <si>
    <t xml:space="preserve">a3_23_1x a3_23_b6  a3_23_c6  a3_23_d6 a3_23_e6 </t>
  </si>
  <si>
    <t>a3_23_a7</t>
  </si>
  <si>
    <t>any seasonal or temporary labor for other task (2)</t>
  </si>
  <si>
    <t>a3_23_2x a3_23_b7  a3_23_c7  a3_23_d7 a3_23_e7</t>
  </si>
  <si>
    <t>a3_23_a8</t>
  </si>
  <si>
    <t>any seasonal or temporary labor for other task (3)</t>
  </si>
  <si>
    <t xml:space="preserve">1,2,7,. </t>
  </si>
  <si>
    <t>a3_23_3x a3_23_b8  a3_23_c8  a3_23_d8 a3_23 _e8</t>
  </si>
  <si>
    <t>a3_23_1x</t>
  </si>
  <si>
    <t>other task (1) for temporary labor specify</t>
  </si>
  <si>
    <t>a3_23_2x</t>
  </si>
  <si>
    <t>other task (2) for temporary labor specify</t>
  </si>
  <si>
    <t>a3_23_3x</t>
  </si>
  <si>
    <t>other task (3) for temporary labor specify</t>
  </si>
  <si>
    <t>a3_23_b1</t>
  </si>
  <si>
    <t># of seasonal or temporary workers for land preparation</t>
  </si>
  <si>
    <t>a3_23_b2</t>
  </si>
  <si>
    <t># of seasonal or temporary workers for planting</t>
  </si>
  <si>
    <t>a3_23_b3</t>
  </si>
  <si>
    <t># of seasonal or temporary workers for weeding</t>
  </si>
  <si>
    <t>a3_23_b4</t>
  </si>
  <si>
    <t># of seasonal or temporary workers for harvesting</t>
  </si>
  <si>
    <t>a3_23_b5</t>
  </si>
  <si>
    <t># of seasonal or temporary workers for packaging, warehouse, transport</t>
  </si>
  <si>
    <t>a3_23_b6</t>
  </si>
  <si>
    <t># of seasonal or temporary workers for other task (1)</t>
  </si>
  <si>
    <t>a3_23_b7</t>
  </si>
  <si>
    <t># of seasonal or temporary workers for other task (2)</t>
  </si>
  <si>
    <t>a3_23_b8</t>
  </si>
  <si>
    <t># of seasonal or temporary workers for other task (3)</t>
  </si>
  <si>
    <t>a3_23_c1</t>
  </si>
  <si>
    <t>average number of days temporary workers employed for land preparation</t>
  </si>
  <si>
    <t>a3_23_c2</t>
  </si>
  <si>
    <t>average number of days temporary workers employed for planting</t>
  </si>
  <si>
    <t>a3_23_c3</t>
  </si>
  <si>
    <t>average number of days temporary workers employed for weeding</t>
  </si>
  <si>
    <t>a3_23_c4</t>
  </si>
  <si>
    <t>average number of days temporary workers employed for harvesting</t>
  </si>
  <si>
    <t>a3_23_c5</t>
  </si>
  <si>
    <t>average number of days temporary workers employed for packaging, warehouse, transport</t>
  </si>
  <si>
    <t>a3_23_c6</t>
  </si>
  <si>
    <t>average number of days termporary workers employed for other task (1)</t>
  </si>
  <si>
    <t>a3_23_c7</t>
  </si>
  <si>
    <t>average number of days termporary workers employed for other task (2)</t>
  </si>
  <si>
    <t>a3_23_c8</t>
  </si>
  <si>
    <t>average number of days termporary workers employed for other task (3)</t>
  </si>
  <si>
    <t>a3_23_d1</t>
  </si>
  <si>
    <t>average daily wage for a temporary worker employed for land preparation</t>
  </si>
  <si>
    <t>a3_23_d2</t>
  </si>
  <si>
    <t>average daily wage for a temporary worker employed for planting</t>
  </si>
  <si>
    <t>a3_23_d3</t>
  </si>
  <si>
    <t>average daily wage for a temporary worker employed for weeding</t>
  </si>
  <si>
    <t>a3_23_d4</t>
  </si>
  <si>
    <t>average daily wage for a temporary worker employed for harvesting</t>
  </si>
  <si>
    <t>a3_23_d5</t>
  </si>
  <si>
    <t>average daily wage for a temporary worker employed for packaging, warehouse, transport</t>
  </si>
  <si>
    <t>a3_23_d6</t>
  </si>
  <si>
    <t>average daily wage for a temporary worker employed for other task (1)</t>
  </si>
  <si>
    <t>a3_23_d7</t>
  </si>
  <si>
    <t>average daily wage for a temporary worker employed for other task (2)</t>
  </si>
  <si>
    <t>a3_23_d8</t>
  </si>
  <si>
    <t>average daily wage for a temporary worker employed for other task (3)</t>
  </si>
  <si>
    <t>a3_23_e1</t>
  </si>
  <si>
    <t>period daily wage paid for land preparation</t>
  </si>
  <si>
    <t>a3_23_e2</t>
  </si>
  <si>
    <t>period daily wage paid for planting</t>
  </si>
  <si>
    <t>a3_23_e3</t>
  </si>
  <si>
    <t>period daily wage paid for weeding</t>
  </si>
  <si>
    <t>a3_23_e4</t>
  </si>
  <si>
    <t>period daily wage paid for harvesting</t>
  </si>
  <si>
    <t>a3_23_e5</t>
  </si>
  <si>
    <t>period daily wage paid for packaging, warehouse</t>
  </si>
  <si>
    <t>a3_23_e6</t>
  </si>
  <si>
    <t>period daily wage paid for other task (1)</t>
  </si>
  <si>
    <t>a3_23_e7</t>
  </si>
  <si>
    <t>period daily wage paid for other task (2)</t>
  </si>
  <si>
    <t>a3_23_e8</t>
  </si>
  <si>
    <t>period daily wage paid for other task (3)</t>
  </si>
  <si>
    <t>u3_24a</t>
  </si>
  <si>
    <t>any temporary or seasonal workers offered free or subsidized housing</t>
  </si>
  <si>
    <t>u3_24b</t>
  </si>
  <si>
    <t>any temporary or seasonal workers offered free or subsidized meals</t>
  </si>
  <si>
    <t>u3_24c</t>
  </si>
  <si>
    <t>any temporary or seasonal workers offered free or subsidized transport</t>
  </si>
  <si>
    <t>u3_24d</t>
  </si>
  <si>
    <t>any temporary or seasonal workers offered free or subsidized child care</t>
  </si>
  <si>
    <t>u3_24e</t>
  </si>
  <si>
    <t>any temporary or seasonal workers offered free or subsidized health care</t>
  </si>
  <si>
    <t>u3_25a</t>
  </si>
  <si>
    <t>rank 1 labor issue that is an obstacle to the growth of this establishment</t>
  </si>
  <si>
    <t>1,2,3,4,5,6,7,8,9,19,-7</t>
  </si>
  <si>
    <t>u3_25x</t>
  </si>
  <si>
    <t xml:space="preserve"> ==1|inlist(u3_25a,2,3,4,5,6,7,8,9) == 1| inlist(u3_25b,1,2,3,4,5,6,7,8,9) == 1</t>
  </si>
  <si>
    <t xml:space="preserve"> ==19| u3_25b == 19</t>
  </si>
  <si>
    <t>u3_25_skip</t>
  </si>
  <si>
    <t>u3_25b</t>
  </si>
  <si>
    <t>u3_25a == -7</t>
  </si>
  <si>
    <t>u3_25a == 1| inlist(u3_25a,2,3,4,5,6,7,8,9,19)==1</t>
  </si>
  <si>
    <t>rank 2 labor issue that is an obstacle to the growth of this establishment</t>
  </si>
  <si>
    <t>1,2,3,4,5,6,7,8,9,19</t>
  </si>
  <si>
    <t>other (labor issue) specify</t>
  </si>
  <si>
    <t>u3_26</t>
  </si>
  <si>
    <t># of new hires over the past 3 years for full-time work</t>
  </si>
  <si>
    <t>u3_27a u3_27b u3_27c u3_27d u3_27e u3_27f</t>
  </si>
  <si>
    <t>&gt;= 0</t>
  </si>
  <si>
    <t>u3_27a</t>
  </si>
  <si>
    <t># of new full-time hires with primary or less education and no experience</t>
  </si>
  <si>
    <t>u3_27b</t>
  </si>
  <si>
    <t># of new full-time hires with primary or less education but prior experience</t>
  </si>
  <si>
    <t>u3_27c</t>
  </si>
  <si>
    <t># of new full-time hires with some secondary education and no experience</t>
  </si>
  <si>
    <t>u3_27d</t>
  </si>
  <si>
    <t># of new full-time hires with some secondary education and prior experience</t>
  </si>
  <si>
    <t>u3_27e</t>
  </si>
  <si>
    <t># of new full-time hires with university or technical education + no experience</t>
  </si>
  <si>
    <t>u3_27f</t>
  </si>
  <si>
    <t># of new full-time hires with university education but prior experience</t>
  </si>
  <si>
    <t>u3_28</t>
  </si>
  <si>
    <t>hired or tried to hire any managers, skilled workers in the past 3 years?</t>
  </si>
  <si>
    <t xml:space="preserve">1,2 </t>
  </si>
  <si>
    <t>u3_29</t>
  </si>
  <si>
    <t>any problems hiring managers, skilled workers in the past 3 years?</t>
  </si>
  <si>
    <t>u3_30a  u3_30b  u3_31a  u3_31b</t>
  </si>
  <si>
    <t xml:space="preserve"> ==2 | u3_28 == 2</t>
  </si>
  <si>
    <t xml:space="preserve"> == 1 &amp; u3_28 == 1</t>
  </si>
  <si>
    <t>u3_30a</t>
  </si>
  <si>
    <t>rank 1 problem in hiring managers, skilled workers in the past 3 years</t>
  </si>
  <si>
    <t>1,2,3,4,5,6,7,8,.</t>
  </si>
  <si>
    <t>u3_30skip</t>
  </si>
  <si>
    <t>u3_32x</t>
  </si>
  <si>
    <t>(u3_30a==8 |u3_30b == 8) &amp; u3_28==1 &amp; u3_29== 1</t>
  </si>
  <si>
    <t>u3_30b</t>
  </si>
  <si>
    <t>rank 2 problem in hiring managers, skilled workers in the past 3 years?</t>
  </si>
  <si>
    <t>u3_30x</t>
  </si>
  <si>
    <t>other (problem in hiring trained workers) specify</t>
  </si>
  <si>
    <t/>
  </si>
  <si>
    <t>u3_31a</t>
  </si>
  <si>
    <t>how did the establishment handle recruitment problem in the past 3 years (1)</t>
  </si>
  <si>
    <t>1,2,3,4,5,6,7,8,9,10,.</t>
  </si>
  <si>
    <t>u3_31skip</t>
  </si>
  <si>
    <t>u3_31x</t>
  </si>
  <si>
    <t>u3_31a == 1| inlist(u3_31a,2,3,4,5,6,7,8,9) == 1| inlist(u3_31b,1,2,3,4,5,6,7,8,9) == 1| u3_29 == 2 | u3_28 == 2</t>
  </si>
  <si>
    <t>(u3_31a==10 |u3_31b == 10) &amp; u3_28==1 &amp; u3_29== 1</t>
  </si>
  <si>
    <t>u3_31b</t>
  </si>
  <si>
    <t>how did the establishment handle recruitment problem in the past 3 years (2)</t>
  </si>
  <si>
    <t>other( handling recruitment problem)</t>
  </si>
  <si>
    <t>u3_32</t>
  </si>
  <si>
    <t>organized any training for its full-time trained workers in the past 3 years?</t>
  </si>
  <si>
    <t>u3_33</t>
  </si>
  <si>
    <t># of training sessions for full-time trained workers in the past 3 years</t>
  </si>
  <si>
    <t>u3_34</t>
  </si>
  <si>
    <t>organized any training for its full-time general workers in the past 3 years?</t>
  </si>
  <si>
    <t>u3_35</t>
  </si>
  <si>
    <t># of training sessions for full-time general workers in the past 3 years</t>
  </si>
  <si>
    <t>a4_01</t>
  </si>
  <si>
    <t>total area of land available</t>
  </si>
  <si>
    <t>a4_02 a4_02u</t>
  </si>
  <si>
    <t>&gt;0</t>
  </si>
  <si>
    <t>a4_01u</t>
  </si>
  <si>
    <t>unit (area of land) specify</t>
  </si>
  <si>
    <t>1,2,3,9</t>
  </si>
  <si>
    <t>a4_02</t>
  </si>
  <si>
    <t>total area of land under cultivaation</t>
  </si>
  <si>
    <t>a4_03_1u a4_03_2u a4_03_3u a4_03_1 a4_03_2 a4_03_3 a4_04</t>
  </si>
  <si>
    <t xml:space="preserve"> == -7 |a4_01 == -7</t>
  </si>
  <si>
    <t>&gt;0 &amp; a4_01 &gt; 0</t>
  </si>
  <si>
    <t>a4_02u</t>
  </si>
  <si>
    <t>unit (area of land)</t>
  </si>
  <si>
    <t>a4_03_1</t>
  </si>
  <si>
    <t>total area owned</t>
  </si>
  <si>
    <t>a4_03_2</t>
  </si>
  <si>
    <t>total area rented or leased</t>
  </si>
  <si>
    <t>a4_03_3</t>
  </si>
  <si>
    <t>total area establishmented for free</t>
  </si>
  <si>
    <t>a4_03_1u</t>
  </si>
  <si>
    <t>unit (area of land owned)</t>
  </si>
  <si>
    <t>a4_03_2u</t>
  </si>
  <si>
    <t>unit (area of land rented or leased)</t>
  </si>
  <si>
    <t>a4_03_3u</t>
  </si>
  <si>
    <t>unit (area of land establishmented for free)</t>
  </si>
  <si>
    <t>a4_04</t>
  </si>
  <si>
    <t>main reason land left uncultivated</t>
  </si>
  <si>
    <t>1,2,3,4,5,6</t>
  </si>
  <si>
    <t>a4_04x</t>
  </si>
  <si>
    <t xml:space="preserve"> ==1|inlist(a4_04,2,3,4,5)|a4_01 == -7 |a4_02 == -7</t>
  </si>
  <si>
    <t xml:space="preserve"> == 6 &amp; a4_01 &gt; 0 &amp; a4_02 &gt; 0</t>
  </si>
  <si>
    <t>other (main reason land left uncultivated) specify</t>
  </si>
  <si>
    <t>u4_05</t>
  </si>
  <si>
    <t>replacement cost of all machinery, vehicles the establishment owns or leases</t>
  </si>
  <si>
    <t>u4_06</t>
  </si>
  <si>
    <t>replacement cost of all the land and buildings establishment owns or leases</t>
  </si>
  <si>
    <t>u4_07</t>
  </si>
  <si>
    <t>establishment's total production and operating costs</t>
  </si>
  <si>
    <t>a4_08_a1</t>
  </si>
  <si>
    <t>any spending on veterinary services in the last year?</t>
  </si>
  <si>
    <t>a4_08_b1</t>
  </si>
  <si>
    <t>a4_08_a2</t>
  </si>
  <si>
    <t>any spending on technical services in the last year?</t>
  </si>
  <si>
    <t>a4_08_b2</t>
  </si>
  <si>
    <t>a4_08_a3</t>
  </si>
  <si>
    <t>any spending on animal feed, seeds, fertilizers in the last year?</t>
  </si>
  <si>
    <t>a4_08_b3</t>
  </si>
  <si>
    <t>a4_08_a4</t>
  </si>
  <si>
    <t>any spending on rental of machinery services in the last year?</t>
  </si>
  <si>
    <t>a4_08_b4</t>
  </si>
  <si>
    <t>a4_08_a5</t>
  </si>
  <si>
    <t>any spending on fuel, electricity and water in the last year?</t>
  </si>
  <si>
    <t>a4_08_b5</t>
  </si>
  <si>
    <t>a4_08_a6</t>
  </si>
  <si>
    <t>any spending on irrigation costs in the last year</t>
  </si>
  <si>
    <t>a4_08_b6</t>
  </si>
  <si>
    <t>a4_08_a7</t>
  </si>
  <si>
    <t>any spending on permanent labor in the last year?</t>
  </si>
  <si>
    <t>a4_08_b7</t>
  </si>
  <si>
    <t>a4_08_a8</t>
  </si>
  <si>
    <t>any spending on temporary/seasonal labor in the last year?</t>
  </si>
  <si>
    <t>a4_08_b8</t>
  </si>
  <si>
    <t>a4_08_a9</t>
  </si>
  <si>
    <t>any spending on rent (for land, buildings, etc) in the last year?</t>
  </si>
  <si>
    <t>a4_08_b9</t>
  </si>
  <si>
    <t>a4_08_a10</t>
  </si>
  <si>
    <t>any spending on transportation and storage in the last year?</t>
  </si>
  <si>
    <t>a4_08_b10</t>
  </si>
  <si>
    <t>a4_08_a11</t>
  </si>
  <si>
    <t>any spending on sales, marketing, clerical in the last year?</t>
  </si>
  <si>
    <t>a4_08_b11</t>
  </si>
  <si>
    <t>a4_08_a12</t>
  </si>
  <si>
    <t>any spending on information and communication services in the last year?</t>
  </si>
  <si>
    <t>a4_08_b12</t>
  </si>
  <si>
    <t>a4_08_a13</t>
  </si>
  <si>
    <t>any spending on grazing/herder fees in the last year?</t>
  </si>
  <si>
    <t>a4_08_b13</t>
  </si>
  <si>
    <t>a4_08_a14</t>
  </si>
  <si>
    <t>any other spending in the last year?</t>
  </si>
  <si>
    <t>a4_08_b14</t>
  </si>
  <si>
    <t>cost of veterinary services in the last year (amount)</t>
  </si>
  <si>
    <t>a4_08_c1</t>
  </si>
  <si>
    <t>&gt; 0</t>
  </si>
  <si>
    <t>cost of technical services in the last year (amount)</t>
  </si>
  <si>
    <t>a4_08_c2</t>
  </si>
  <si>
    <t>cost of animal feed, seeds, fertilizers (amount)</t>
  </si>
  <si>
    <t>a4_08_c3</t>
  </si>
  <si>
    <t>cost of rental of machinery services in the last year (amount)</t>
  </si>
  <si>
    <t>a4_08_c4</t>
  </si>
  <si>
    <t>cost of fuel, electricity and water in the last year (amount)</t>
  </si>
  <si>
    <t>a4_08_c5</t>
  </si>
  <si>
    <t>cost of irrigation costs (amount)</t>
  </si>
  <si>
    <t>a4_08_c6</t>
  </si>
  <si>
    <t>cost of permanent labor in the last year (amount)</t>
  </si>
  <si>
    <t>a4_08_c7</t>
  </si>
  <si>
    <t>cost of temporary/seasonal labor in the last year (amount)</t>
  </si>
  <si>
    <t>a4_08_c8</t>
  </si>
  <si>
    <t>cost of rent (for land, buildings, etc) in the last year (amount)</t>
  </si>
  <si>
    <t>a4_08_c9</t>
  </si>
  <si>
    <t>cost of transportation and storage in the last year (amount)</t>
  </si>
  <si>
    <t>a4_08_c10</t>
  </si>
  <si>
    <t>cost of sales, marketing, clerical in the last year (amount)</t>
  </si>
  <si>
    <t>a4_08_c11</t>
  </si>
  <si>
    <t>cost of information and communication services in the last year (amount)</t>
  </si>
  <si>
    <t>a4_08_c12</t>
  </si>
  <si>
    <t>cost of grazing/herder fees in the last year (amount)</t>
  </si>
  <si>
    <t>a4_08_c13</t>
  </si>
  <si>
    <t>cost of other spending in the last year (amount)</t>
  </si>
  <si>
    <t>a4_08_c14</t>
  </si>
  <si>
    <t>cost of veterinary services in the last year (% of total costs)</t>
  </si>
  <si>
    <t>1,2,3,4,5,6,7,8,9,10,11,12,13,14,15,16,17,18,19,20,21,22,23,24,25,26,27,28,29,30,31,32,33,34,35,36,37,38,39,40,41,42,43,44,45,46,47,48,49,50,51,52,53,54,55,56,57,58,59,60,61,62,63,64,65,66,67,68,69,70,71,72,73,74,75,76,77,78,79,80,81,82,83,84,85,86,87,88,89,90,91,92,93,94,95,96,97,98,99,100,-9</t>
  </si>
  <si>
    <t>cost of technical services in the last year (% of total costs)</t>
  </si>
  <si>
    <t>cost of animal feed, seeds, fertilizers (% of total costs)</t>
  </si>
  <si>
    <t>cost of rental of machinery services in the last year (% of total costs)</t>
  </si>
  <si>
    <t>cost of fuel, electricity and water in the last year (% of total costs)</t>
  </si>
  <si>
    <t>cost of irrigation costs (% of total costs)</t>
  </si>
  <si>
    <t>cost of permanent labor in the last year (% of total costs)</t>
  </si>
  <si>
    <t>cost of temporary/seasonal labor in the last year (% of total costs)</t>
  </si>
  <si>
    <t>cost of rent (for land, buildings, etc) in the last year (% of total costs)</t>
  </si>
  <si>
    <t>cost of transportation and storage in the last year (% of total costs)</t>
  </si>
  <si>
    <t>cost of sales, marketing, clerical in the last year (% of total costs)</t>
  </si>
  <si>
    <t>cost of information and communication services in the last year (% of total costs)</t>
  </si>
  <si>
    <t>cost of grazing/herder fees in the last year (% of total costs)</t>
  </si>
  <si>
    <t>cost of other spending in the last year (% of total costs)</t>
  </si>
  <si>
    <t>u4_09</t>
  </si>
  <si>
    <t>cost to produce one unit of [product]</t>
  </si>
  <si>
    <t>u4_09u</t>
  </si>
  <si>
    <t>unit of product (cost per unit)</t>
  </si>
  <si>
    <t>u4_10_a1</t>
  </si>
  <si>
    <t>input #1 for [product] the establishment spent the most money on</t>
  </si>
  <si>
    <t>u4_10_a2</t>
  </si>
  <si>
    <t>input #2 for [product] the establishment spent the most money on</t>
  </si>
  <si>
    <t>u4_10_a3</t>
  </si>
  <si>
    <t>input #3 for [product] the establishment spent the most money on</t>
  </si>
  <si>
    <t>u4_10_b1</t>
  </si>
  <si>
    <t>quantity of input #1 purchased</t>
  </si>
  <si>
    <t>u4_10_b2</t>
  </si>
  <si>
    <t>quantity of input #2 purchased</t>
  </si>
  <si>
    <t>u4_10_b3</t>
  </si>
  <si>
    <t>quantity of input #3 purchased</t>
  </si>
  <si>
    <t>u4_10_c1</t>
  </si>
  <si>
    <t>units of input #1 specify</t>
  </si>
  <si>
    <t>u4_10_c2</t>
  </si>
  <si>
    <t>units of input #2 specify</t>
  </si>
  <si>
    <t>u4_10_c3</t>
  </si>
  <si>
    <t>units of input #3 specify</t>
  </si>
  <si>
    <t>u4_10_d1</t>
  </si>
  <si>
    <t>average price per unit of input #1</t>
  </si>
  <si>
    <t>u4_10_d2</t>
  </si>
  <si>
    <t>average price per unit of input #2</t>
  </si>
  <si>
    <t>u4_10_d3</t>
  </si>
  <si>
    <t>average price per unit of input #3</t>
  </si>
  <si>
    <t>u4_10_e1</t>
  </si>
  <si>
    <t>input #1 bought within country?</t>
  </si>
  <si>
    <t>u4_10_e2</t>
  </si>
  <si>
    <t>input #2 bought within country?</t>
  </si>
  <si>
    <t>u4_10_e3</t>
  </si>
  <si>
    <t>input #3 bought within country?</t>
  </si>
  <si>
    <t>u4_10_f1</t>
  </si>
  <si>
    <t>input #1 manufactured locally?</t>
  </si>
  <si>
    <t>u4_10_f2</t>
  </si>
  <si>
    <t>input #2 manufactured locally?</t>
  </si>
  <si>
    <t>u4_10_f3</t>
  </si>
  <si>
    <t>input #3 manufactured locally?</t>
  </si>
  <si>
    <t>u4_11</t>
  </si>
  <si>
    <t>total area under cultivation for [product]</t>
  </si>
  <si>
    <t>u4_11u</t>
  </si>
  <si>
    <t>unit of total area</t>
  </si>
  <si>
    <t>u4_12</t>
  </si>
  <si>
    <t>total volume of [product] produced</t>
  </si>
  <si>
    <t>u4_12u</t>
  </si>
  <si>
    <t>unit (volume of product produced)</t>
  </si>
  <si>
    <t>1,2,9</t>
  </si>
  <si>
    <t>a4_13</t>
  </si>
  <si>
    <t>expect to increase, decrease or maintain the same area cultivated for [product] next year?</t>
  </si>
  <si>
    <t>1,2,3</t>
  </si>
  <si>
    <t>u4_14</t>
  </si>
  <si>
    <t>1,3</t>
  </si>
  <si>
    <t>a4_14</t>
  </si>
  <si>
    <t>expected change in %</t>
  </si>
  <si>
    <t>u4_15a</t>
  </si>
  <si>
    <t>rank 1 major obstacle to the current operation of producing [product]</t>
  </si>
  <si>
    <t>1,2,3,4,5,6,7,8,9,10,11,12,13,14,15,16,17,19, -7</t>
  </si>
  <si>
    <t>u4_26x</t>
  </si>
  <si>
    <t xml:space="preserve"> ==1 |inlist(u4_26a,2,3,4,5,6,7,8,9,10,11,12,13,15,16) == 1|inlist(u4_26b,1,2,3,4,5,6,7,8,9,10,11,12,13,15,16) == 1|inlist(u4_26c,1,2,3,4,5,6,7,8,9,10,11,12,13,15,16) == 1</t>
  </si>
  <si>
    <t xml:space="preserve"> ==19 | u4_26b == 19 | u4_26c == 19</t>
  </si>
  <si>
    <t>u4_15b</t>
  </si>
  <si>
    <t>rank 2 major obstacle to the current operation of producing [product]</t>
  </si>
  <si>
    <t>u4_15x</t>
  </si>
  <si>
    <t>other (obstacle to the current operation of producing) specify</t>
  </si>
  <si>
    <t>u4_16</t>
  </si>
  <si>
    <t>years the establishment has been producing [product]</t>
  </si>
  <si>
    <t>u4_17</t>
  </si>
  <si>
    <t>could the establishment double output with the existing land</t>
  </si>
  <si>
    <t>u4_18a</t>
  </si>
  <si>
    <t># of new formally trained hires if a 3 year contract awarded to double output</t>
  </si>
  <si>
    <t>u4_18b</t>
  </si>
  <si>
    <t># of new general workers hires if a 3 year contract awarded to double output</t>
  </si>
  <si>
    <t>u4_19</t>
  </si>
  <si>
    <t>additional machinery, facilities purchased if a 3 year contract awarded to double output</t>
  </si>
  <si>
    <t>u5_01</t>
  </si>
  <si>
    <t>establishment's total annual sales for all products and services</t>
  </si>
  <si>
    <t xml:space="preserve">u5_02a </t>
  </si>
  <si>
    <t>total annual sales from [product] as a % of total sales</t>
  </si>
  <si>
    <t>u5_02b</t>
  </si>
  <si>
    <t xml:space="preserve"> != .</t>
  </si>
  <si>
    <t xml:space="preserve"> == .</t>
  </si>
  <si>
    <t>total annual sales from [product] in LCU</t>
  </si>
  <si>
    <t>u5_03a</t>
  </si>
  <si>
    <t>% of last year's total production of the [product]</t>
  </si>
  <si>
    <t>u5_03b</t>
  </si>
  <si>
    <t>average selling price per unit</t>
  </si>
  <si>
    <t>u5_03c</t>
  </si>
  <si>
    <t>unit (volume of product sold)</t>
  </si>
  <si>
    <t>u5_04a</t>
  </si>
  <si>
    <t>lowest selling price per unit of [product]</t>
  </si>
  <si>
    <t>u5_04b</t>
  </si>
  <si>
    <t>highest selling price per unit of [product]</t>
  </si>
  <si>
    <t>u5_05</t>
  </si>
  <si>
    <t>sell any [product] to individual consumers?</t>
  </si>
  <si>
    <t>u5_06</t>
  </si>
  <si>
    <t>% of [product] sales that went to individual consumers?</t>
  </si>
  <si>
    <t>u5_07</t>
  </si>
  <si>
    <t># of clients for [product] (excluding individual consumers)</t>
  </si>
  <si>
    <t>u5_08</t>
  </si>
  <si>
    <t>type of the largest client</t>
  </si>
  <si>
    <t>1,2,3,4,5,6,7</t>
  </si>
  <si>
    <t>u5_08x</t>
  </si>
  <si>
    <t>other (type of client) specify</t>
  </si>
  <si>
    <t>u5_09</t>
  </si>
  <si>
    <t>% of total [product] sales that went to the largest client</t>
  </si>
  <si>
    <t>u5_10</t>
  </si>
  <si>
    <t>have a contract for selling [product] to the largest client?</t>
  </si>
  <si>
    <t>u5_11 u5_12</t>
  </si>
  <si>
    <t>u5_11</t>
  </si>
  <si>
    <t>verbal or written contract with largest client?</t>
  </si>
  <si>
    <t>u5_12</t>
  </si>
  <si>
    <t xml:space="preserve"> == 1 | u5_11 == 2</t>
  </si>
  <si>
    <t xml:space="preserve"> == 2 &amp; u5_11==1</t>
  </si>
  <si>
    <t>length of contract with largest client?</t>
  </si>
  <si>
    <t>1,2,3,.</t>
  </si>
  <si>
    <t>u5_13a</t>
  </si>
  <si>
    <t>most important factor for being selected as a supplier</t>
  </si>
  <si>
    <t>1,2,3,4,5,6,7,8,19</t>
  </si>
  <si>
    <t>u5_13a_skip</t>
  </si>
  <si>
    <t>u5_13x</t>
  </si>
  <si>
    <t>(u5_13a==19 |u5_13b == 19)</t>
  </si>
  <si>
    <t>u5_13b</t>
  </si>
  <si>
    <t>second most important factor for being selected as a supplier</t>
  </si>
  <si>
    <t>other (important factor for being selected as a supplier)</t>
  </si>
  <si>
    <t>u5_14</t>
  </si>
  <si>
    <t>establishment has a government registration number?</t>
  </si>
  <si>
    <t>2 variables sum to 100</t>
  </si>
  <si>
    <t>3 variables sum to 100</t>
  </si>
  <si>
    <t>4 variables sum to 100</t>
  </si>
  <si>
    <t>5 variables sum to 100</t>
  </si>
  <si>
    <t>6 variables sum to 100</t>
  </si>
  <si>
    <t>7 variables sum to 100</t>
  </si>
  <si>
    <t>8 variables sum to 100</t>
  </si>
  <si>
    <t>**** Assumption VC_A 001. Number of female permanent trained occupation workers cannot exceed the total number of permanent trained occupation workers. Please verify the following.</t>
  </si>
  <si>
    <t>replace assum001=0 if u3_18_1b&gt;u3_18_1a &amp; u3_18_1b&gt;0 &amp; u3_18_1b!=. &amp; u3_18_1a &gt; 0 &amp; u3_18_1a !=.; list idu u3_18_1a u3_18_1b if assum001==0;</t>
  </si>
  <si>
    <t>assum001</t>
  </si>
  <si>
    <t>**** Assumption VC_A 002. Number of female permanent general workers cannot exceed the total number of permanent general workers. Please verify the following.</t>
  </si>
  <si>
    <t>replace assum002=0 if u3_18_2b&gt;u3_18_2a &amp; u3_18_2b&gt;0 &amp; u3_18_2b!=. &amp; u3_18_2a &gt; 0 &amp; u3_18_2a !=.; list idu u3_18_2a u3_18_2b if assum002==0;</t>
  </si>
  <si>
    <t>assum002</t>
  </si>
  <si>
    <t>**** Assumption VC_A 003. Number of foreign permanent trained occupation workers cannot exceed the total number of permanent trained occupation workers. Please verify the following.</t>
  </si>
  <si>
    <t>replace assum003=0 if u3_18_1c&gt;u3_18_1a &amp; u3_18_1c&gt;0 &amp; u3_18_1c!=. &amp; u3_18_1a &gt; 0 &amp; u3_18_1a !=.; list idu u3_18_1a u3_18_1c if assum003==0;</t>
  </si>
  <si>
    <t>assum003</t>
  </si>
  <si>
    <t>**** Assumption VC_A 004. Number of foreign permanent general workers cannot exceed the total number of permanent general workers. Please verify the following.</t>
  </si>
  <si>
    <t>replace assum004=0 if u3_18_2c&gt;u3_18_2a &amp; u3_18_2c&gt;0 &amp; u3_18_2c!=. &amp; u3_18_2a &gt; 0 &amp; u3_18_2a !=.; list idu u3_18_2a u3_18_2c if assum004==0;</t>
  </si>
  <si>
    <t>assum004</t>
  </si>
  <si>
    <t>**** Assumption VC_A 005. Number of permanent trained occupation workers who are refugees/internally displaced workers cannot exceed the total number of permanent trained occupation workers. Please verify the following.</t>
  </si>
  <si>
    <t>replace assum005=0 if u3_18_1d&gt;u3_18_1a &amp; u3_18_1d&gt;0 &amp; u3_18_1d!=. &amp; u3_18_1a &gt; 0 &amp; u3_18_1a !=.; list idu u3_18_1a u3_18_1d if assum005==0;</t>
  </si>
  <si>
    <t>assum005</t>
  </si>
  <si>
    <t>**** Assumption VC_A 006. Number of permanent general workers who are refugees/ internally displaced workers cannot exceed the total number of permanent general workers. Please verify the following.</t>
  </si>
  <si>
    <t>replace assum006=0 if u3_18_2d&gt;u3_18_2a &amp; u3_18_2d&gt;0 &amp; u3_18_2d!=. &amp; u3_18_2a &gt; 0 &amp; u3_18_2a !=.; list idu u3_18_2a u3_18_2d if assum006==0;</t>
  </si>
  <si>
    <t>assum006</t>
  </si>
  <si>
    <t>**** Assumption VC_A 007. Number of permanent trained occupation workers who are migrants cannot exceed the total number of permanent trained occupation workers. Please verify the following.</t>
  </si>
  <si>
    <t>replace assum007=0 if u3_18_1e&gt;u3_18_1a &amp; u3_18_1e&gt;0 &amp; u3_18_1e!=. &amp; u3_18_1a &gt; 0 &amp; u3_18_1a !=.; list idu u3_18_1a u3_18_1e if assum007==0;</t>
  </si>
  <si>
    <t>assum007</t>
  </si>
  <si>
    <t>**** Assumption VC_A 008. Number of permanent general workers who are migrants cannot exceed the total number of permanent general workers. Please verify the following.</t>
  </si>
  <si>
    <t>replace assum008=0 if u3_18_2e&gt;u3_18_2a &amp; u3_18_2e&gt;0 &amp; u3_18_2e!=. &amp; u3_18_2a &gt; 0 &amp; u3_18_2a !=.; list idu u3_18_2a u3_18_2e if assum008==0;</t>
  </si>
  <si>
    <t>assum008</t>
  </si>
  <si>
    <t>**** Assumption VC_A 009. Number of permanent trained occupation workers under age 25 cannot exceed the total number of permanent trained occupation workers. Please verify the following.</t>
  </si>
  <si>
    <t>replace assum009=0 if u3_18_1f&gt;u3_18_1a &amp; u3_18_1f&gt;0 &amp; u3_18_1f!=. &amp; u3_18_1a &gt; 0 &amp; u3_18_1a !=.; list idu u3_18_1a u3_18_1f if assum009==0;</t>
  </si>
  <si>
    <t>assum009</t>
  </si>
  <si>
    <t>**** Assumption VC_A 010. Number of permanent general workers under age 25 cannot exceed the total number of permanent general workers. Please verify the following.</t>
  </si>
  <si>
    <t>replace assum010=0 if u3_18_2f&gt;u3_18_2a &amp; u3_18_2f&gt;0 &amp; u3_18_2f!=. &amp; u3_18_2a &gt; 0 &amp; u3_18_2a !=.; list idu u3_18_2a u3_18_2f if assum010==0;</t>
  </si>
  <si>
    <t>assum010</t>
  </si>
  <si>
    <t>**** Assumption VC_A 011. Sum of permanent trained occupation workers and permanent general workers must equal the total number of permanent workers. Please verify the following.</t>
  </si>
  <si>
    <t>replace assum011=0 if u3_18_2b + u3_18_2a != u3_17; list idu u3_18_2a u3_18_2b u3_17 if assum011==0;</t>
  </si>
  <si>
    <t>assum011</t>
  </si>
  <si>
    <t>u3_27</t>
  </si>
  <si>
    <t>**** Assumption VC_A 012. Sum of full-time workers with different education and experience levels must equal the total number of full-tume workers workers. Please verify the following.</t>
  </si>
  <si>
    <t>replace assum012=0 if u3_27a + u3_27b + u3_27c + u3_27d + u3_27e + u3_27f != u3_26; list idu u3_27a u3_27b u3_27c u3_27d u3_27e u3_27f u3_26 if assum012==0;</t>
  </si>
  <si>
    <t>assum012</t>
  </si>
  <si>
    <t>**** Assumption VC_A 013. For every family member listed as working in the family farm, every other subquestion must be answered. Please verify the following.</t>
  </si>
  <si>
    <t>replace assum013=0 if u3_02_1x!= "" &amp; u3_03_1!=. &amp; u3_04_1!=. &amp; u3_04_1!=. &amp; u3_05_1 !=. &amp; u3_06_1!=. &amp; u3_07_1!=. &amp; u3_08_1!=. &amp; u3_09_1!=. &amp; u3_10_1!=. &amp; u3_11_1!=. &amp; u3_12_1!=. &amp; u3_13_1!=. &amp; u3_14_1!=. ; list idu  u3_02_1x u3_03_1 u3_04_1 u3_04_1 u3_05_1  u3_06_1 u3_07_1 u3_08_1 u3_09_1 u3_10_1 u3_11_1 u3_12_1 u3_13_1 u3_14_1 if assum013 == 0;</t>
  </si>
  <si>
    <t>assum013</t>
  </si>
  <si>
    <t>**** Assumption VC_A 014. For every family member listed as working in the family farm, every other subquestion must be answered. Please verify the following.</t>
  </si>
  <si>
    <t>replace assum014=0 if u3_02_2x!="" &amp; u3_03_2!=. &amp; u3_04_2!=. &amp; u3_04_2!=. &amp; u3_05_2!=. &amp; u3_06_2!=. &amp; u3_07_2!=. &amp; u3_08_2!=. &amp; u3_09_2!=. &amp; u3_10_2!=. &amp; u3_11_2!=. &amp; u3_12_2!=. &amp; u3_13_2!=. &amp; u3_14_2!=. ; list idu  u3_02_2x u3_03_2 u3_04_2 u3_04_2 u3_05_2 u3_06_2 u3_07_2 u3_08_2 u3_09_2 u3_10_2 u3_11_2 u3_12_2 u3_13_2 u3_14_2 if assum014 == 0;</t>
  </si>
  <si>
    <t>assum014</t>
  </si>
  <si>
    <t>**** Assumption VC_A 015. For every family member listed as working in the family farm, every other subquestion must be answered. Please verify the following.</t>
  </si>
  <si>
    <t>replace assum015=0 if u3_02_3x!="" &amp; u3_03_3!=. &amp; u3_04_3!=. &amp; u3_04_3!=. &amp; u3_05_3!=. &amp; u3_06_3!=. &amp; u3_07_3!=. &amp; u3_08_3!=. &amp; u3_09_3!=. &amp; u3_10_3!=. &amp; u3_11_3!=. &amp; u3_12_3!=. &amp; u3_13_3!=. &amp; u3_14_3!=. ; list idu  u3_02_3x u3_03_3 u3_04_3 u3_04_3 u3_05_3 u3_06_3 u3_07_3 u3_08_3 u3_09_3 u3_10_3 u3_11_3 u3_12_3 u3_13_3 u3_14_3 if assum015 == 0;</t>
  </si>
  <si>
    <t>assum015</t>
  </si>
  <si>
    <t>**** Assumption VC_A 016. For every family member listed as working in the family farm, every other subquestion must be answered. Please verify the following.</t>
  </si>
  <si>
    <t>replace assum016=0 if u3_02_4x!= "" &amp; u3_03_4!=. &amp; u3_04_4!=. &amp; u3_04_4!=. &amp; u3_05_4!=. &amp; u3_06_4!=. &amp; u3_07_4!=. &amp; u3_08_4!=. &amp; u3_09_4!=. &amp; u3_10_4!=. &amp; u3_11_4!=. &amp; u3_12_4!=. &amp; u3_13_4!=. &amp; u3_14_4!=. ; list idu  u3_02_4x u3_03_4 u3_04_4 u3_04_4 u3_05_4 u3_06_4 u3_07_4 u3_08_4 u3_09_4 u3_10_4 u3_11_4 u3_12_4 u3_13_4 u3_14_4 if assum016 == 0;</t>
  </si>
  <si>
    <t>assum016</t>
  </si>
  <si>
    <t>**** Assumption VC_A 017. For every family member listed as working in the family farm, every other subquestion must be answered. Please verify the following.</t>
  </si>
  <si>
    <t>replace assum017=0 if u3_02_5x!= "" &amp; u3_03_5!=. &amp; u3_04_5!=. &amp; u3_04_5!=. &amp; u3_05_5!=. &amp; u3_06_5!=. &amp; u3_07_5!=. &amp; u3_08_5!=. &amp; u3_09_5!=. &amp; u3_10_5!=. &amp; u3_11_5!=. &amp; u3_12_5!=. &amp; u3_13_5!=. &amp; u3_14_5!=. ; list idu  u3_02_5x u3_03_5 u3_04_5 u3_04_5 u3_05_5 u3_06_5 u3_07_5 u3_08_5 u3_09_5 u3_10_5 u3_11_5 u3_12_5 u3_13_5 u3_14_5 if assum017 == 0;</t>
  </si>
  <si>
    <t>assum017</t>
  </si>
  <si>
    <t>**** Assumption VC_A 018. For every family member listed as working in the family farm, every other subquestion must be answered. Please verify the following.</t>
  </si>
  <si>
    <t>replace assum018=0 if u3_02_6x!= "" &amp; u3_03_6!=. &amp; u3_04_6!=. &amp; u3_04_6!=. &amp; u3_05_6!=. &amp; u3_06_6!=. &amp; u3_07_6!=. &amp; u3_08_6!=. &amp; u3_09_6!=. &amp; u3_10_6!=. &amp; u3_11_6!=. &amp; u3_12_6!=. &amp; u3_13_6!=. &amp; u3_14_6!=. ; list idu  u3_02_6x u3_03_6 u3_04_6 u3_04_6 u3_05_6 u3_06_6 u3_07_6 u3_08_6 u3_09_6 u3_10_6 u3_11_6 u3_12_6 u3_13_6 u3_14_6 if assum018 == 0;</t>
  </si>
  <si>
    <t>assum018</t>
  </si>
  <si>
    <t>**** Assumption VC_A 019. For every family member listed as working in the family farm, every other subquestion must be answered. Please verify the following.</t>
  </si>
  <si>
    <t>replace assum019=0 if u3_02_7x!= "" &amp; u3_03_7!=. &amp; u3_04_7!=. &amp; u3_04_7!=. &amp; u3_05_7!=. &amp; u3_06_7!=. &amp; u3_07_7!=. &amp; u3_08_7!=. &amp; u3_09_7!=. &amp; u3_10_7!=. &amp; u3_11_7!=. &amp; u3_12_7!=. &amp; u3_13_7!=. &amp; u3_14_7!=. ; list idu  u3_02_7x u3_03_7 u3_04_7 u3_04_7 u3_05_7 u3_06_7 u3_07_7 u3_08_7 u3_09_7 u3_10_7 u3_11_7 u3_12_7 u3_13_7 u3_14_7 if assum019 == 0;</t>
  </si>
  <si>
    <t>assum019</t>
  </si>
  <si>
    <t>**** Assumption VC_A 020. For every family member listed as working in the family farm, every other subquestion must be answered. Please verify the following.</t>
  </si>
  <si>
    <t>replace assum020=0 if u3_02_8x!= "" &amp; u3_03_8!=. &amp; u3_04_8!=. &amp; u3_04_8!=. &amp; u3_05_8!=. &amp; u3_06_8!=. &amp; u3_07_8!=. &amp; u3_08_8!=. &amp; u3_09_8!=. &amp; u3_10_8!=. &amp; u3_11_8!=. &amp; u3_12_8!=. &amp; u3_13_8!=. &amp; u3_14_8!=. ; list idu  u3_02_8x u3_03_8 u3_04_8 u3_04_8 u3_05_8 u3_06_8 u3_07_8 u3_08_8 u3_09_8 u3_10_8 u3_11_8 u3_12_8 u3_13_8 u3_14_8 if assum020 == 0;</t>
  </si>
  <si>
    <t>assum020</t>
  </si>
  <si>
    <t>**** Assumption VC_A 021. For every family member listed as working in the family farm, every other subquestion must be answered. Please verify the following.</t>
  </si>
  <si>
    <t>replace assum021=0 if u3_02_9x!= "" &amp; u3_03_9!=. &amp; u3_04_9!=. &amp; u3_04_9!=. &amp; u3_05_9!=. &amp; u3_06_9!=. &amp; u3_07_9!=. &amp; u3_08_9!=. &amp; u3_09_9!=. &amp; u3_10_9!=. &amp; u3_11_9!=. &amp; u3_12_9!=. &amp; u3_13_9!=. &amp; u3_14_9!=. ; list idu  u3_02_9x u3_03_9 u3_04_9 u3_04_9 u3_05_9 u3_06_9 u3_07_9 u3_08_9 u3_09_9 u3_10_9 u3_11_9 u3_12_9 u3_13_9 u3_14_9 if assum021 == 0;</t>
  </si>
  <si>
    <t>assum021</t>
  </si>
  <si>
    <t>**** Assumption VC_A 022. For every family member listed as working in the family farm, every other subquestion must be answered. Please verify the following.</t>
  </si>
  <si>
    <t>replace assum022=0 if u3_02_10x!= "" &amp; u3_03_10!=. &amp; u3_04_10!=. &amp; u3_04_10!=. &amp; u3_05_10!=. &amp; u3_06_10!=. &amp; u3_07_10!=. &amp; u3_08_10!=. &amp; u3_09_10!=. &amp; u3_10_10!=. &amp; u3_11_10!=. &amp; u3_12_10!=. &amp; u3_13_10!=. &amp; u3_14_10!=. ; list idu  u3_02_10x u3_03_10 u3_04_10 u3_04_10 u3_05_10 u3_06_10 u3_07_10 u3_08_10 u3_09_10 u3_10_10 u3_11_10 u3_12_10 u3_13_10 u3_14_10 if assum022 == 0;</t>
  </si>
  <si>
    <t>assum022</t>
  </si>
  <si>
    <t>u5_04</t>
  </si>
  <si>
    <t>**** Assumption VC_A 023. Hightest selling price per unit should be greater or equal to lowest selling price per unit</t>
  </si>
  <si>
    <t>replace assum023 = 0 if u5_04a &gt; u5_04b &amp; u5_04a &gt; 0 &amp; u5_04a != . &amp; u5_4b &gt;0 &amp; u5_4b != . ; list idu u5_4a u4_4b if assum023 == 0;</t>
  </si>
  <si>
    <t>assum023</t>
  </si>
  <si>
    <t>u4_28</t>
  </si>
  <si>
    <t>**** Assumption VC_A 024. Number of years this establishment has been producing [product] should be smaller or equal to the number of years the establishment has been in operation</t>
  </si>
  <si>
    <t>replace assum024 = 0 if u2_8 &lt; u4_16; list idu u4_16 u2_8 if assum024==0;</t>
  </si>
  <si>
    <t>assum024</t>
  </si>
  <si>
    <t>**** Assumption VC_A 025. Number of years the primary manager has been running the family business should be smaller or equal to the number of years the establishment has been in operation</t>
  </si>
  <si>
    <t>replace assum025 = 0 if u2_8 &lt; u3_15 &amp; u3_15!=. ; list idu u3_15 u2_8 if assum025==0;</t>
  </si>
  <si>
    <t>assum025</t>
  </si>
  <si>
    <t>**** Assumption VC_A 026. Number of new full-time hires with primary or less education and no experience should be smaller or equal to the number of full time hires over the past 3 years</t>
  </si>
  <si>
    <t>replace assum026 = 0 if u3_27a &gt; u3_26 &amp; u3_27a !=. &amp; u3_26 != . ; list idu u3_26 u3_27a if assum026==0;</t>
  </si>
  <si>
    <t>assum026</t>
  </si>
  <si>
    <t>**** Assumption VC_A 027. Number of new full-time hires with primary or less education with prior work experience should be smaller or equal to the number of full time hires over the past 3 years</t>
  </si>
  <si>
    <t>replace assum027 = 0 if u3_27b &gt; u3_26 &amp; u3_27b !=. &amp; u3_26 != . ; list idu u3_26 u3_27b if assum027==0;</t>
  </si>
  <si>
    <t>assum027</t>
  </si>
  <si>
    <t>1,2,3,4,5,6,7,8,9,10,11,12,13,14,15,16,17</t>
  </si>
  <si>
    <t>**** Assumption VC_A 028. Number of new full-time hires with secondary education and no experience should be smaller or equal to the number of full time hires over the past 3 years</t>
  </si>
  <si>
    <t>replace assum028 = 0 if u3_27c &gt; u3_26 &amp; u3_27c !=. &amp; u3_26 != . ; list idu u3_26 u3_27c if assum028 ==0;</t>
  </si>
  <si>
    <t>assum028</t>
  </si>
  <si>
    <t>**** Assumption VC_A 029. Number of new full-time hires with secondary education and prior work experience should be smaller or equal to the number of full time hires over the past 3 years</t>
  </si>
  <si>
    <t>replace assum029 = 0 if u3_29f_d &gt; u3_26 &amp; u3_29f_d !=. &amp; u3_26 != . ; list idu u3_26 u3_29f_d if assum029 ==0;</t>
  </si>
  <si>
    <t>assum029</t>
  </si>
  <si>
    <t>**** Assumption VC_A 030. Number of new full-time hires with university education and no experience should be smaller or equal to the number of full time hires over the past 3 years</t>
  </si>
  <si>
    <t>replace assum030 = 0 if u3_27e &gt; u3_26 &amp; u3_27e !=. &amp; u3_26 != . ; list idu u3_26 u3_27e if assum030 ==0;</t>
  </si>
  <si>
    <t>assum030</t>
  </si>
  <si>
    <t>**** Assumption VC_A 031. Number of new full-time hires with university education and prior work experience should be smaller or equal to the number of full time hires over the past 3 years</t>
  </si>
  <si>
    <t>replace assum031 = 0 if u3_27f &gt; u3_26 &amp; u3_27f !=. &amp; u3_26 != . ; list idu u3_26 u3_27f if assum031 ==0;</t>
  </si>
  <si>
    <t>assum031</t>
  </si>
  <si>
    <t>**** Assumption VC_A 032. Total area under cultivation has to be less than or equal to the total area of land available to the farm</t>
  </si>
  <si>
    <t>replace assum032 = 0 if a4_01 &lt; a4_02 ; list idu a4_01  a4_02 if assum032 ==0;</t>
  </si>
  <si>
    <t>assum032</t>
  </si>
  <si>
    <t>**** Assumption VC_A 033. The units of area are consistent across the questions</t>
  </si>
  <si>
    <t>replace assum033 = 0 if a4_01u != a4_02u &amp; a4_01u !=. &amp; a4_01u !=. ; list idu a4_01u a4_02u if assum033 ==0;</t>
  </si>
  <si>
    <t>assum033</t>
  </si>
  <si>
    <t>a4_10</t>
  </si>
  <si>
    <t>**** Assumption VC_A 034. The units of area are consistent across the questions</t>
  </si>
  <si>
    <t>replace assum034 = 0 if a4_02u != a4_11u &amp; a4_02u !=. &amp; a4_11u !=. ; list idu a4_02u a4_11u if assum034 ==0;</t>
  </si>
  <si>
    <t>assum034</t>
  </si>
  <si>
    <t>**** Assumption VC_A 035. The area unit is not other</t>
  </si>
  <si>
    <t>replace assum035 = 0 if a4_01u == 9 | a4_02u == 9 | a4_11u == 9 ; list idu a4_01u a4_02u a4_11u if assum035 ==0;</t>
  </si>
  <si>
    <t>assum035</t>
  </si>
  <si>
    <t>**** Assumption VC_A 036. The volume unit is not other</t>
  </si>
  <si>
    <t>replace assum036 = 0 if u4_12u == 9  ; list idu u4_12u if assum036 ==0;</t>
  </si>
  <si>
    <t>assum036</t>
  </si>
  <si>
    <t>m2_1_1x</t>
  </si>
  <si>
    <t>establishment's main source of revenue-- product 1</t>
  </si>
  <si>
    <t>m2_1_2x</t>
  </si>
  <si>
    <t>establishment's main source of revenue-- product 2</t>
  </si>
  <si>
    <t>m2_1_3x</t>
  </si>
  <si>
    <t>establishment's main source of revenue-- activity 1</t>
  </si>
  <si>
    <t>m2_1_4x</t>
  </si>
  <si>
    <t>establishment's main source of revenue-- activity 2</t>
  </si>
  <si>
    <t>u3_22 m3_23_a1 m3_23_a2 m3_23_a3 m3_23_a4 m3_23_a5 m3_23_a6 m3_23_a7 m3_23_a8 u3_24a u3_24b u3_24c u3_24d u3_24e</t>
  </si>
  <si>
    <t>m3_23_a1</t>
  </si>
  <si>
    <t>any seasonal or temporary labor for production</t>
  </si>
  <si>
    <t>m3_23_b1  m3_23_c1  m3_23_d1 m3_23_e1</t>
  </si>
  <si>
    <t>m3_23_a2</t>
  </si>
  <si>
    <t>any seasonal or temporary labor for sales</t>
  </si>
  <si>
    <t>m3_23_b2  m3_23_c2  m3_23_d2 m3_23_e2</t>
  </si>
  <si>
    <t>m3_23_a3</t>
  </si>
  <si>
    <t xml:space="preserve">any seasonal or temporary labor for packaging </t>
  </si>
  <si>
    <t>m3_23_b3  m3_23_c3  m3_23_d3 m3_23_e3</t>
  </si>
  <si>
    <t>m3_23_a4</t>
  </si>
  <si>
    <t>1,2,-7,.</t>
  </si>
  <si>
    <t>m3_23_b4  m3_23_c4  m3_23_d4 m3_23_e4</t>
  </si>
  <si>
    <t>m3_23_a5</t>
  </si>
  <si>
    <t>m3_23_b5  m3_23_c5  m3_23_d5 m3_23_e5</t>
  </si>
  <si>
    <t>m3_23_a6</t>
  </si>
  <si>
    <t xml:space="preserve">m3_23_1x m3_23_b6  m3_23_c6  m3_23_d6 m3_23_e6 </t>
  </si>
  <si>
    <t>m3_23_1x</t>
  </si>
  <si>
    <t>m3_23_2x</t>
  </si>
  <si>
    <t>m3_23_3x</t>
  </si>
  <si>
    <t>m3_23_b1</t>
  </si>
  <si>
    <t># of seasonal or temporary workers for production</t>
  </si>
  <si>
    <t>m3_23_b2</t>
  </si>
  <si>
    <t># of seasonal or temporary workers for sales</t>
  </si>
  <si>
    <t>m3_23_b3</t>
  </si>
  <si>
    <t xml:space="preserve"># of seasonal or temporary workers for packaging </t>
  </si>
  <si>
    <t>m3_23_b4</t>
  </si>
  <si>
    <t>m3_23_b5</t>
  </si>
  <si>
    <t>m3_23_b6</t>
  </si>
  <si>
    <t>m3_23_c1</t>
  </si>
  <si>
    <t>average number of days temporary workers employed for production</t>
  </si>
  <si>
    <t>m3_23_c2</t>
  </si>
  <si>
    <t>average number of days temporary workers employed for sales</t>
  </si>
  <si>
    <t>m3_23_c3</t>
  </si>
  <si>
    <t xml:space="preserve">average number of days temporary workers employed for packaging </t>
  </si>
  <si>
    <t>m3_23_c4</t>
  </si>
  <si>
    <t>m3_23_c5</t>
  </si>
  <si>
    <t>m3_23_c6</t>
  </si>
  <si>
    <t>m3_23_d1</t>
  </si>
  <si>
    <t>average daily wage for a temporary worker employed for production</t>
  </si>
  <si>
    <t>m3_23_d2</t>
  </si>
  <si>
    <t>average daily wage for a temporary worker employed for sales</t>
  </si>
  <si>
    <t>m3_23_d3</t>
  </si>
  <si>
    <t xml:space="preserve">average daily wage for a temporary worker employed for packaging </t>
  </si>
  <si>
    <t>m3_23_d4</t>
  </si>
  <si>
    <t>m3_23_d5</t>
  </si>
  <si>
    <t>m3_23_d6</t>
  </si>
  <si>
    <t>m3_23_e1</t>
  </si>
  <si>
    <t>period daily wage paid for production</t>
  </si>
  <si>
    <t>m3_23_e2</t>
  </si>
  <si>
    <t>period daily wage paid for sales</t>
  </si>
  <si>
    <t>m3_23_e3</t>
  </si>
  <si>
    <t>period daily wage paid for packaging</t>
  </si>
  <si>
    <t>m3_23_e4</t>
  </si>
  <si>
    <t>m3_23_e5</t>
  </si>
  <si>
    <t>m3_23_e6</t>
  </si>
  <si>
    <t>1,2,3,4,5,6,7,8,9,19,.</t>
  </si>
  <si>
    <t>m4_01</t>
  </si>
  <si>
    <t>establishment's output produced as a proportion of the potential output</t>
  </si>
  <si>
    <t>m4_08_a1</t>
  </si>
  <si>
    <t>m4_08_b1</t>
  </si>
  <si>
    <t>m4_08_a2</t>
  </si>
  <si>
    <t>any spending on raw material inputs in the last year?</t>
  </si>
  <si>
    <t>m4_08_b2</t>
  </si>
  <si>
    <t>m4_08_a3</t>
  </si>
  <si>
    <t>any spending on intermediate goods in the last year?</t>
  </si>
  <si>
    <t>m4_08_b3</t>
  </si>
  <si>
    <t>m4_08_a4</t>
  </si>
  <si>
    <t>any spending on finished goods purchased for resale in the last year?</t>
  </si>
  <si>
    <t>m4_08_b4</t>
  </si>
  <si>
    <t>m4_08_a5</t>
  </si>
  <si>
    <t>m4_08_b5</t>
  </si>
  <si>
    <t>m4_08_a6</t>
  </si>
  <si>
    <t>m4_08_b6</t>
  </si>
  <si>
    <t>m4_08_a7</t>
  </si>
  <si>
    <t>m4_08_b7</t>
  </si>
  <si>
    <t>m4_08_a8</t>
  </si>
  <si>
    <t>m4_08_b8</t>
  </si>
  <si>
    <t>m4_08_a9</t>
  </si>
  <si>
    <t>m4_08_b9</t>
  </si>
  <si>
    <t>m4_08_a10</t>
  </si>
  <si>
    <t>m4_08_b10</t>
  </si>
  <si>
    <t>m4_08_a11</t>
  </si>
  <si>
    <t>m4_08_b11</t>
  </si>
  <si>
    <t>m4_08_a12</t>
  </si>
  <si>
    <t>m4_08_b12</t>
  </si>
  <si>
    <t>m4_08_a13</t>
  </si>
  <si>
    <t>m4_08_b13</t>
  </si>
  <si>
    <t>m4_08_c1</t>
  </si>
  <si>
    <t>cost of raw material inputs in the last year (amount)</t>
  </si>
  <si>
    <t>m4_08_c2</t>
  </si>
  <si>
    <t>cost of intermediate goods in the last year (amount)</t>
  </si>
  <si>
    <t>m4_08_c3</t>
  </si>
  <si>
    <t>cost of finished goods purchased for resale in the last year (amount)</t>
  </si>
  <si>
    <t>m4_08_c4</t>
  </si>
  <si>
    <t>m4_08_c5</t>
  </si>
  <si>
    <t>m4_08_c6</t>
  </si>
  <si>
    <t>m4_08_c7</t>
  </si>
  <si>
    <t>m4_08_c8</t>
  </si>
  <si>
    <t>m4_08_c9</t>
  </si>
  <si>
    <t>m4_08_c10</t>
  </si>
  <si>
    <t>m4_08_c11</t>
  </si>
  <si>
    <t>m4_08_c12</t>
  </si>
  <si>
    <t>m4_08_c13</t>
  </si>
  <si>
    <t>cost of raw material inputs in the last year (% of total costs)</t>
  </si>
  <si>
    <t>cost of intermediate goods in the last year (% of total costs)</t>
  </si>
  <si>
    <t>cost of finished goods purchased for resale in the last year (% of total costs)</t>
  </si>
  <si>
    <t>u4_10_m2</t>
  </si>
  <si>
    <t>u4_10_m3</t>
  </si>
  <si>
    <t>m4_13</t>
  </si>
  <si>
    <t>m4_14</t>
  </si>
  <si>
    <t>**** Assumption VC_A 032. The volume unit is not other</t>
  </si>
  <si>
    <t>replace assum032 = 0 if u4_12u == 9  ; list idu u4_12u if assum032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</si>
</sst>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font>
      <sz val="11"/>
      <color theme="1"/>
      <name val="Calibri"/>
      <family val="2"/>
      <scheme val="minor"/>
    </font>
    <font>
      <b/>
      <sz val="11"/>
      <color theme="1"/>
      <name val="Calibri"/>
      <family val="2"/>
      <scheme val="minor"/>
    </font>
    <font>
      <b/>
      <sz val="10"/>
      <color theme="1"/>
      <name val="Calibri"/>
      <family val="2"/>
      <scheme val="minor"/>
    </font>
    <font>
      <sz val="10"/>
      <color rgb="FFFF0000"/>
      <name val="Calibri"/>
      <family val="2"/>
      <scheme val="minor"/>
    </font>
    <font>
      <sz val="10"/>
      <color theme="1"/>
      <name val="Calibri"/>
      <family val="2"/>
      <scheme val="minor"/>
    </font>
    <font>
      <sz val="10"/>
      <name val="Arial"/>
      <family val="2"/>
    </font>
    <font>
      <sz val="11"/>
      <name val="Calibri"/>
      <family val="2"/>
      <scheme val="minor"/>
    </font>
    <font>
      <b/>
      <sz val="9"/>
      <color indexed="81"/>
      <name val="Tahoma"/>
      <family val="2"/>
    </font>
    <font>
      <sz val="9"/>
      <color indexed="81"/>
      <name val="Tahoma"/>
      <family val="2"/>
    </font>
    <font>
      <b/>
      <u/>
      <sz val="9"/>
      <color indexed="81"/>
      <name val="Tahoma"/>
      <family val="2"/>
    </font>
    <font>
      <sz val="10"/>
      <name val="Calibri"/>
      <family val="2"/>
      <scheme val="minor"/>
    </font>
    <font>
      <b/>
      <sz val="11"/>
      <color theme="0"/>
      <name val="Calibri"/>
      <family val="2"/>
      <scheme val="minor"/>
    </font>
    <font>
      <b/>
      <sz val="11"/>
      <name val="Calibri"/>
      <family val="2"/>
      <scheme val="minor"/>
    </font>
    <font>
      <b/>
      <sz val="22"/>
      <color theme="1"/>
      <name val="Calibri"/>
      <scheme val="minor"/>
    </font>
    <font>
      <b/>
      <sz val="22"/>
      <color rgb="FF365F91"/>
      <name val="Cambria"/>
    </font>
    <font>
      <b/>
      <sz val="26"/>
      <color theme="1"/>
      <name val="Calibri"/>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5" fillId="0" borderId="0"/>
  </cellStyleXfs>
  <cellXfs count="60">
    <xf numFmtId="0" fontId="0" fillId="0" borderId="0" xfId="0"/>
    <xf numFmtId="0" fontId="1" fillId="0" borderId="0" xfId="0" applyFont="1"/>
    <xf numFmtId="0" fontId="1" fillId="0" borderId="0" xfId="0" applyFont="1" applyFill="1" applyBorder="1" applyAlignment="1">
      <alignment vertical="top" wrapText="1"/>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center"/>
    </xf>
    <xf numFmtId="0" fontId="0" fillId="0" borderId="0" xfId="0" applyFont="1" applyFill="1" applyBorder="1"/>
    <xf numFmtId="0" fontId="3" fillId="0" borderId="1" xfId="0" applyFont="1" applyFill="1" applyBorder="1" applyAlignment="1">
      <alignment horizontal="left"/>
    </xf>
    <xf numFmtId="0" fontId="3" fillId="0" borderId="0" xfId="0" applyFont="1" applyFill="1" applyBorder="1" applyAlignment="1">
      <alignment horizontal="left"/>
    </xf>
    <xf numFmtId="0" fontId="6" fillId="0" borderId="0" xfId="1" applyFont="1" applyFill="1" applyBorder="1" applyAlignment="1"/>
    <xf numFmtId="0" fontId="0" fillId="0" borderId="0" xfId="0" applyBorder="1"/>
    <xf numFmtId="0" fontId="0"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xf numFmtId="0" fontId="6" fillId="0" borderId="0" xfId="0" applyFont="1" applyFill="1" applyBorder="1" applyAlignment="1">
      <alignment horizontal="left" wrapText="1"/>
    </xf>
    <xf numFmtId="0" fontId="0" fillId="0" borderId="0" xfId="0" applyFont="1" applyFill="1" applyBorder="1" applyAlignment="1">
      <alignment horizontal="left" wrapText="1"/>
    </xf>
    <xf numFmtId="0" fontId="4" fillId="0" borderId="1" xfId="0" applyFont="1" applyFill="1" applyBorder="1" applyAlignment="1">
      <alignment horizontal="center"/>
    </xf>
    <xf numFmtId="0" fontId="6" fillId="0" borderId="0" xfId="0" applyFont="1"/>
    <xf numFmtId="0" fontId="0" fillId="0" borderId="2" xfId="0" applyFont="1" applyBorder="1"/>
    <xf numFmtId="0" fontId="0" fillId="0" borderId="2" xfId="0" applyFont="1" applyBorder="1" applyAlignment="1">
      <alignment wrapText="1"/>
    </xf>
    <xf numFmtId="0" fontId="0" fillId="0" borderId="2" xfId="0" applyFill="1" applyBorder="1" applyAlignment="1">
      <alignment wrapText="1"/>
    </xf>
    <xf numFmtId="0" fontId="0" fillId="0" borderId="2" xfId="0" applyBorder="1"/>
    <xf numFmtId="0" fontId="0" fillId="0" borderId="2" xfId="0" applyBorder="1" applyAlignment="1">
      <alignment wrapText="1"/>
    </xf>
    <xf numFmtId="0" fontId="1" fillId="0" borderId="0" xfId="0" applyFont="1" applyFill="1"/>
    <xf numFmtId="0" fontId="1" fillId="0" borderId="0" xfId="0" applyFont="1" applyFill="1" applyAlignment="1">
      <alignment horizontal="left" wrapText="1"/>
    </xf>
    <xf numFmtId="0" fontId="0" fillId="0" borderId="0" xfId="0" applyFill="1"/>
    <xf numFmtId="0" fontId="0" fillId="0" borderId="0" xfId="0" applyFont="1" applyFill="1"/>
    <xf numFmtId="0" fontId="4" fillId="0" borderId="0" xfId="0" applyFont="1" applyFill="1"/>
    <xf numFmtId="0" fontId="0" fillId="0" borderId="0" xfId="0" applyFont="1" applyFill="1" applyAlignment="1">
      <alignment horizontal="left"/>
    </xf>
    <xf numFmtId="0" fontId="0" fillId="0" borderId="0" xfId="0" applyFill="1" applyBorder="1"/>
    <xf numFmtId="0" fontId="0" fillId="0" borderId="0" xfId="0" applyFill="1" applyAlignment="1">
      <alignment vertical="center"/>
    </xf>
    <xf numFmtId="0" fontId="0" fillId="0" borderId="0" xfId="0" applyFont="1" applyFill="1" applyAlignment="1">
      <alignment vertical="center"/>
    </xf>
    <xf numFmtId="0" fontId="3" fillId="0" borderId="0" xfId="0" applyFont="1" applyFill="1"/>
    <xf numFmtId="0" fontId="0" fillId="0" borderId="0" xfId="0" applyFill="1" applyAlignment="1">
      <alignment horizontal="left"/>
    </xf>
    <xf numFmtId="0" fontId="0" fillId="0" borderId="3" xfId="0" applyBorder="1" applyAlignment="1">
      <alignment wrapText="1"/>
    </xf>
    <xf numFmtId="0" fontId="10" fillId="0" borderId="1" xfId="0" applyFont="1" applyFill="1" applyBorder="1" applyAlignment="1">
      <alignment horizontal="center"/>
    </xf>
    <xf numFmtId="2" fontId="1" fillId="0" borderId="0" xfId="0" applyNumberFormat="1" applyFont="1" applyFill="1" applyBorder="1"/>
    <xf numFmtId="2" fontId="0" fillId="0" borderId="0" xfId="0" applyNumberFormat="1" applyFont="1" applyFill="1" applyBorder="1" applyAlignment="1">
      <alignment vertical="center"/>
    </xf>
    <xf numFmtId="0" fontId="0" fillId="0" borderId="0" xfId="0" applyFont="1" applyFill="1" applyBorder="1" applyAlignment="1">
      <alignment vertical="center"/>
    </xf>
    <xf numFmtId="164" fontId="0" fillId="0" borderId="0" xfId="0" applyNumberFormat="1" applyFont="1" applyFill="1" applyBorder="1"/>
    <xf numFmtId="2" fontId="0" fillId="0" borderId="0" xfId="0" applyNumberFormat="1" applyFont="1" applyFill="1" applyBorder="1"/>
    <xf numFmtId="2" fontId="0" fillId="0" borderId="0" xfId="0" applyNumberFormat="1" applyFont="1" applyBorder="1"/>
    <xf numFmtId="0" fontId="0" fillId="0" borderId="2" xfId="0" applyFont="1" applyFill="1" applyBorder="1"/>
    <xf numFmtId="0" fontId="0" fillId="0" borderId="2" xfId="0" applyFill="1" applyBorder="1"/>
    <xf numFmtId="0" fontId="6" fillId="0" borderId="0" xfId="0" applyFont="1" applyFill="1" applyAlignment="1">
      <alignment horizontal="left"/>
    </xf>
    <xf numFmtId="0" fontId="6" fillId="0" borderId="1" xfId="0" applyFont="1" applyFill="1" applyBorder="1" applyAlignment="1">
      <alignment horizontal="left"/>
    </xf>
    <xf numFmtId="0" fontId="12" fillId="0" borderId="1" xfId="0" applyFont="1" applyFill="1" applyBorder="1" applyAlignment="1">
      <alignment horizontal="left" vertical="top" wrapText="1"/>
    </xf>
    <xf numFmtId="0" fontId="6" fillId="0" borderId="0" xfId="0" applyFont="1" applyAlignment="1">
      <alignment horizontal="left"/>
    </xf>
    <xf numFmtId="0" fontId="2" fillId="0" borderId="1" xfId="0" applyFont="1" applyFill="1" applyBorder="1" applyAlignment="1">
      <alignment horizontal="center" vertical="top" wrapText="1"/>
    </xf>
    <xf numFmtId="0" fontId="4" fillId="0" borderId="0" xfId="0" applyFont="1" applyFill="1" applyAlignment="1">
      <alignment horizontal="center"/>
    </xf>
    <xf numFmtId="0" fontId="0" fillId="0" borderId="0" xfId="0" applyAlignment="1">
      <alignment horizontal="center"/>
    </xf>
    <xf numFmtId="0" fontId="0" fillId="0" borderId="4" xfId="0" applyFill="1" applyBorder="1" applyAlignment="1">
      <alignment wrapText="1"/>
    </xf>
    <xf numFmtId="0" fontId="11" fillId="0" borderId="0" xfId="0" applyFont="1"/>
    <xf numFmtId="0" fontId="1" fillId="2" borderId="0" xfId="0" applyFont="1" applyFill="1" applyAlignment="1">
      <alignment horizontal="justify" vertical="center"/>
    </xf>
    <xf numFmtId="0" fontId="0" fillId="2" borderId="0" xfId="0" applyFill="1"/>
    <xf numFmtId="0" fontId="0" fillId="2" borderId="0" xfId="0" applyFill="1" applyAlignment="1">
      <alignment horizontal="justify" vertical="center"/>
    </xf>
    <xf numFmtId="0" fontId="1" fillId="2" borderId="0" xfId="0" applyFont="1" applyFill="1" applyAlignment="1">
      <alignment vertical="center"/>
    </xf>
    <xf numFmtId="0" fontId="13" fillId="2" borderId="0" xfId="0" applyFont="1" applyFill="1" applyAlignment="1">
      <alignment horizontal="center" vertical="center"/>
    </xf>
    <xf numFmtId="0" fontId="14" fillId="2" borderId="0" xfId="0" applyFont="1" applyFill="1" applyAlignment="1">
      <alignment horizontal="center" vertical="center"/>
    </xf>
    <xf numFmtId="0" fontId="15" fillId="2" borderId="0" xfId="0" applyFont="1" applyFill="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12700</xdr:rowOff>
    </xdr:from>
    <xdr:to>
      <xdr:col>12</xdr:col>
      <xdr:colOff>631825</xdr:colOff>
      <xdr:row>2</xdr:row>
      <xdr:rowOff>22860</xdr:rowOff>
    </xdr:to>
    <xdr:cxnSp macro="">
      <xdr:nvCxnSpPr>
        <xdr:cNvPr id="2" name="Straight Connector 1">
          <a:extLst>
            <a:ext uri="{FF2B5EF4-FFF2-40B4-BE49-F238E27FC236}">
              <a16:creationId xmlns:a16="http://schemas.microsoft.com/office/drawing/2014/main" id="{00000000-0008-0000-0000-000002000000}"/>
            </a:ext>
          </a:extLst>
        </xdr:cNvPr>
        <xdr:cNvCxnSpPr>
          <a:cxnSpLocks noChangeShapeType="1"/>
        </xdr:cNvCxnSpPr>
      </xdr:nvCxnSpPr>
      <xdr:spPr bwMode="auto">
        <a:xfrm flipV="1">
          <a:off x="702310" y="1031240"/>
          <a:ext cx="9013825" cy="10160"/>
        </a:xfrm>
        <a:prstGeom prst="line">
          <a:avLst/>
        </a:prstGeom>
        <a:ln>
          <a:headEnd/>
          <a:tailEn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24</xdr:row>
      <xdr:rowOff>152400</xdr:rowOff>
    </xdr:from>
    <xdr:to>
      <xdr:col>12</xdr:col>
      <xdr:colOff>636270</xdr:colOff>
      <xdr:row>24</xdr:row>
      <xdr:rowOff>188595</xdr:rowOff>
    </xdr:to>
    <xdr:cxnSp macro="">
      <xdr:nvCxnSpPr>
        <xdr:cNvPr id="3" name="Straight Connector 2">
          <a:extLst>
            <a:ext uri="{FF2B5EF4-FFF2-40B4-BE49-F238E27FC236}">
              <a16:creationId xmlns:a16="http://schemas.microsoft.com/office/drawing/2014/main" id="{00000000-0008-0000-0000-000003000000}"/>
            </a:ext>
          </a:extLst>
        </xdr:cNvPr>
        <xdr:cNvCxnSpPr>
          <a:cxnSpLocks noChangeShapeType="1"/>
        </xdr:cNvCxnSpPr>
      </xdr:nvCxnSpPr>
      <xdr:spPr bwMode="auto">
        <a:xfrm flipV="1">
          <a:off x="723265" y="6501765"/>
          <a:ext cx="9018270" cy="36195"/>
        </a:xfrm>
        <a:prstGeom prst="line">
          <a:avLst/>
        </a:prstGeom>
        <a:ln>
          <a:headEnd/>
          <a:tailEn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245174</xdr:colOff>
      <xdr:row>5</xdr:row>
      <xdr:rowOff>76200</xdr:rowOff>
    </xdr:from>
    <xdr:to>
      <xdr:col>8</xdr:col>
      <xdr:colOff>308674</xdr:colOff>
      <xdr:row>10</xdr:row>
      <xdr:rowOff>50800</xdr:rowOff>
    </xdr:to>
    <xdr:pic>
      <xdr:nvPicPr>
        <xdr:cNvPr id="4" name="Picture 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0428" y="1044844"/>
          <a:ext cx="2818754" cy="9432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26"/>
  <sheetViews>
    <sheetView tabSelected="1" zoomScale="110" workbookViewId="0" xr3:uid="{AEA406A1-0E4B-5B11-9CD5-51D6E497D94C}">
      <selection activeCell="D28" sqref="D28"/>
    </sheetView>
  </sheetViews>
  <sheetFormatPr defaultColWidth="10.85546875" defaultRowHeight="15"/>
  <cols>
    <col min="1" max="16384" width="10.85546875" style="54"/>
  </cols>
  <sheetData>
    <row r="2" spans="1:7">
      <c r="A2" s="53"/>
    </row>
    <row r="3" spans="1:7">
      <c r="A3" s="53"/>
    </row>
    <row r="4" spans="1:7">
      <c r="A4" s="53"/>
    </row>
    <row r="5" spans="1:7">
      <c r="A5" s="55"/>
    </row>
    <row r="6" spans="1:7">
      <c r="A6" s="53"/>
    </row>
    <row r="7" spans="1:7">
      <c r="A7" s="53"/>
    </row>
    <row r="8" spans="1:7">
      <c r="A8" s="53"/>
    </row>
    <row r="9" spans="1:7">
      <c r="A9" s="53"/>
    </row>
    <row r="10" spans="1:7">
      <c r="A10" s="53"/>
    </row>
    <row r="11" spans="1:7">
      <c r="A11" s="56"/>
    </row>
    <row r="13" spans="1:7" ht="29.1">
      <c r="G13" s="57" t="s">
        <v>0</v>
      </c>
    </row>
    <row r="14" spans="1:7" ht="29.1">
      <c r="G14" s="57" t="s">
        <v>1</v>
      </c>
    </row>
    <row r="15" spans="1:7" ht="29.1">
      <c r="A15" s="57"/>
    </row>
    <row r="16" spans="1:7" ht="27.95">
      <c r="G16" s="58" t="s">
        <v>2</v>
      </c>
    </row>
    <row r="17" spans="1:1" ht="33.950000000000003">
      <c r="A17" s="59"/>
    </row>
    <row r="18" spans="1:1">
      <c r="A18" s="53"/>
    </row>
    <row r="19" spans="1:1">
      <c r="A19" s="53"/>
    </row>
    <row r="20" spans="1:1">
      <c r="A20" s="53"/>
    </row>
    <row r="21" spans="1:1">
      <c r="A21" s="53"/>
    </row>
    <row r="22" spans="1:1">
      <c r="A22" s="53"/>
    </row>
    <row r="23" spans="1:1">
      <c r="A23" s="53"/>
    </row>
    <row r="24" spans="1:1">
      <c r="A24" s="53"/>
    </row>
    <row r="25" spans="1:1">
      <c r="A25" s="56"/>
    </row>
    <row r="26" spans="1:1">
      <c r="A26" s="5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89"/>
  <sheetViews>
    <sheetView zoomScale="96" zoomScaleNormal="96" zoomScalePageLayoutView="96" workbookViewId="0" xr3:uid="{958C4451-9541-5A59-BF78-D2F731DF1C81}">
      <pane xSplit="3" ySplit="1" topLeftCell="D2" activePane="bottomRight" state="frozen"/>
      <selection pane="bottomRight" activeCell="B408" sqref="B408"/>
      <selection pane="bottomLeft" activeCell="A2" sqref="A2"/>
      <selection pane="topRight" activeCell="B1" sqref="B1"/>
    </sheetView>
  </sheetViews>
  <sheetFormatPr defaultColWidth="8.85546875" defaultRowHeight="15"/>
  <cols>
    <col min="1" max="1" width="4" style="25" bestFit="1" customWidth="1"/>
    <col min="2" max="2" width="8.28515625" style="40" bestFit="1" customWidth="1"/>
    <col min="3" max="3" width="12.140625" style="25" bestFit="1" customWidth="1"/>
    <col min="4" max="4" width="61.42578125" style="25" customWidth="1"/>
    <col min="5" max="5" width="9.140625" style="16" bestFit="1" customWidth="1"/>
    <col min="6" max="6" width="8.28515625" style="16" customWidth="1"/>
    <col min="7" max="7" width="11.42578125" style="16" bestFit="1" customWidth="1"/>
    <col min="8" max="8" width="10.85546875" style="25" bestFit="1" customWidth="1"/>
    <col min="9" max="9" width="41.42578125" style="44" customWidth="1"/>
    <col min="10" max="11" width="8.85546875" style="25"/>
    <col min="12" max="12" width="1.85546875" style="25" customWidth="1"/>
    <col min="13" max="13" width="21.28515625" style="25" customWidth="1"/>
    <col min="14" max="14" width="34.7109375" style="33" bestFit="1" customWidth="1"/>
    <col min="15" max="15" width="16.42578125" style="33" bestFit="1" customWidth="1"/>
    <col min="16" max="16" width="8.85546875" style="25"/>
    <col min="17" max="17" width="6.42578125" style="25" customWidth="1"/>
    <col min="18" max="18" width="8.85546875" style="25"/>
  </cols>
  <sheetData>
    <row r="1" spans="1:18" s="1" customFormat="1" ht="60">
      <c r="A1" s="23" t="s">
        <v>3</v>
      </c>
      <c r="B1" s="36" t="s">
        <v>4</v>
      </c>
      <c r="C1" s="2" t="s">
        <v>5</v>
      </c>
      <c r="D1" s="2" t="s">
        <v>6</v>
      </c>
      <c r="E1" s="48" t="s">
        <v>7</v>
      </c>
      <c r="F1" s="48" t="s">
        <v>8</v>
      </c>
      <c r="G1" s="48" t="s">
        <v>9</v>
      </c>
      <c r="H1" s="2" t="s">
        <v>10</v>
      </c>
      <c r="I1" s="46" t="s">
        <v>11</v>
      </c>
      <c r="J1" s="3" t="s">
        <v>12</v>
      </c>
      <c r="K1" s="3" t="s">
        <v>13</v>
      </c>
      <c r="L1" s="3"/>
      <c r="M1" s="3" t="s">
        <v>14</v>
      </c>
      <c r="N1" s="4" t="s">
        <v>15</v>
      </c>
      <c r="O1" s="4" t="s">
        <v>16</v>
      </c>
      <c r="P1" s="3" t="s">
        <v>17</v>
      </c>
      <c r="Q1" s="24" t="s">
        <v>18</v>
      </c>
      <c r="R1" s="23"/>
    </row>
    <row r="2" spans="1:18">
      <c r="A2" s="25">
        <v>1</v>
      </c>
      <c r="B2" s="37">
        <v>1.01</v>
      </c>
      <c r="C2" s="6" t="s">
        <v>19</v>
      </c>
      <c r="D2" s="6" t="s">
        <v>20</v>
      </c>
      <c r="E2" s="5" t="s">
        <v>21</v>
      </c>
      <c r="F2" s="5" t="s">
        <v>21</v>
      </c>
      <c r="G2" s="5" t="s">
        <v>21</v>
      </c>
      <c r="H2" s="6" t="s">
        <v>22</v>
      </c>
      <c r="J2" s="27" t="s">
        <v>23</v>
      </c>
      <c r="K2" s="27" t="s">
        <v>23</v>
      </c>
      <c r="L2" s="26"/>
      <c r="M2" s="26"/>
      <c r="N2" s="28"/>
      <c r="O2" s="28"/>
      <c r="P2" s="26"/>
      <c r="Q2" s="26"/>
    </row>
    <row r="3" spans="1:18">
      <c r="A3" s="25">
        <v>2</v>
      </c>
      <c r="B3" s="37">
        <v>1.02</v>
      </c>
      <c r="C3" s="6" t="s">
        <v>24</v>
      </c>
      <c r="D3" s="6" t="s">
        <v>25</v>
      </c>
      <c r="E3" s="5" t="s">
        <v>21</v>
      </c>
      <c r="F3" s="5" t="s">
        <v>21</v>
      </c>
      <c r="G3" s="5" t="s">
        <v>21</v>
      </c>
      <c r="H3" s="6" t="s">
        <v>22</v>
      </c>
      <c r="J3" s="27" t="s">
        <v>23</v>
      </c>
      <c r="K3" s="27" t="s">
        <v>23</v>
      </c>
      <c r="L3" s="26"/>
      <c r="M3" s="26"/>
      <c r="N3" s="28"/>
      <c r="O3" s="28"/>
      <c r="P3" s="26"/>
      <c r="Q3" s="26"/>
    </row>
    <row r="4" spans="1:18">
      <c r="A4" s="25">
        <v>3</v>
      </c>
      <c r="B4" s="38">
        <v>1.03</v>
      </c>
      <c r="C4" s="6" t="s">
        <v>26</v>
      </c>
      <c r="D4" s="6" t="s">
        <v>27</v>
      </c>
      <c r="E4" s="5" t="s">
        <v>21</v>
      </c>
      <c r="F4" s="5" t="s">
        <v>21</v>
      </c>
      <c r="G4" s="5" t="s">
        <v>21</v>
      </c>
      <c r="H4" s="6" t="s">
        <v>22</v>
      </c>
      <c r="J4" s="27" t="s">
        <v>23</v>
      </c>
      <c r="K4" s="27" t="s">
        <v>23</v>
      </c>
      <c r="L4" s="26"/>
      <c r="M4" s="26"/>
      <c r="N4" s="28"/>
      <c r="O4" s="28"/>
      <c r="P4" s="26"/>
      <c r="Q4" s="26"/>
    </row>
    <row r="5" spans="1:18">
      <c r="A5" s="25">
        <v>4</v>
      </c>
      <c r="B5" s="38">
        <v>1.04</v>
      </c>
      <c r="C5" s="6" t="s">
        <v>28</v>
      </c>
      <c r="D5" s="6" t="s">
        <v>29</v>
      </c>
      <c r="E5" s="5" t="s">
        <v>21</v>
      </c>
      <c r="F5" s="5" t="s">
        <v>21</v>
      </c>
      <c r="G5" s="5" t="s">
        <v>21</v>
      </c>
      <c r="H5" s="6" t="s">
        <v>22</v>
      </c>
      <c r="J5" s="27" t="s">
        <v>23</v>
      </c>
      <c r="K5" s="27" t="s">
        <v>23</v>
      </c>
      <c r="L5" s="26"/>
      <c r="M5" s="26"/>
      <c r="N5" s="28"/>
      <c r="O5" s="28"/>
      <c r="P5" s="26"/>
      <c r="Q5" s="26"/>
    </row>
    <row r="6" spans="1:18">
      <c r="A6" s="25">
        <v>5</v>
      </c>
      <c r="B6" s="38">
        <v>1.05</v>
      </c>
      <c r="C6" s="6" t="s">
        <v>30</v>
      </c>
      <c r="D6" s="6" t="s">
        <v>31</v>
      </c>
      <c r="E6" s="5" t="s">
        <v>21</v>
      </c>
      <c r="F6" s="5" t="s">
        <v>21</v>
      </c>
      <c r="G6" s="5" t="s">
        <v>21</v>
      </c>
      <c r="H6" s="6" t="s">
        <v>22</v>
      </c>
      <c r="J6" s="27" t="s">
        <v>23</v>
      </c>
      <c r="K6" s="27" t="s">
        <v>23</v>
      </c>
      <c r="L6" s="26"/>
      <c r="M6" s="26"/>
      <c r="N6" s="28"/>
      <c r="O6" s="28"/>
      <c r="P6" s="26"/>
      <c r="Q6" s="26"/>
    </row>
    <row r="7" spans="1:18">
      <c r="A7" s="25">
        <v>6</v>
      </c>
      <c r="B7" s="38">
        <v>1.06</v>
      </c>
      <c r="C7" s="6" t="s">
        <v>32</v>
      </c>
      <c r="D7" s="6" t="s">
        <v>33</v>
      </c>
      <c r="E7" s="5" t="s">
        <v>21</v>
      </c>
      <c r="F7" s="5" t="s">
        <v>21</v>
      </c>
      <c r="G7" s="5" t="s">
        <v>21</v>
      </c>
      <c r="H7" s="6" t="s">
        <v>22</v>
      </c>
      <c r="J7" s="27" t="s">
        <v>23</v>
      </c>
      <c r="K7" s="27" t="s">
        <v>23</v>
      </c>
      <c r="L7" s="26"/>
      <c r="M7" s="26"/>
      <c r="N7" s="28"/>
      <c r="O7" s="28"/>
      <c r="P7" s="26"/>
      <c r="Q7" s="26"/>
    </row>
    <row r="8" spans="1:18">
      <c r="A8" s="25">
        <v>7</v>
      </c>
      <c r="B8" s="38">
        <v>1.07</v>
      </c>
      <c r="C8" s="6" t="s">
        <v>34</v>
      </c>
      <c r="D8" s="6" t="s">
        <v>35</v>
      </c>
      <c r="E8" s="5" t="s">
        <v>21</v>
      </c>
      <c r="F8" s="5" t="s">
        <v>21</v>
      </c>
      <c r="G8" s="5" t="s">
        <v>21</v>
      </c>
      <c r="H8" s="6" t="s">
        <v>22</v>
      </c>
      <c r="J8" s="27" t="s">
        <v>23</v>
      </c>
      <c r="K8" s="27" t="s">
        <v>23</v>
      </c>
      <c r="L8" s="26"/>
      <c r="M8" s="26"/>
      <c r="N8" s="28"/>
      <c r="O8" s="28"/>
      <c r="P8" s="26"/>
      <c r="Q8" s="26"/>
    </row>
    <row r="9" spans="1:18">
      <c r="A9" s="25">
        <v>8</v>
      </c>
      <c r="B9" s="38">
        <v>1.08</v>
      </c>
      <c r="C9" s="6" t="s">
        <v>36</v>
      </c>
      <c r="D9" s="6" t="s">
        <v>37</v>
      </c>
      <c r="E9" s="5" t="s">
        <v>21</v>
      </c>
      <c r="F9" s="5" t="s">
        <v>21</v>
      </c>
      <c r="G9" s="5" t="s">
        <v>21</v>
      </c>
      <c r="H9" s="6" t="s">
        <v>22</v>
      </c>
      <c r="J9" s="27" t="s">
        <v>23</v>
      </c>
      <c r="K9" s="27" t="s">
        <v>23</v>
      </c>
      <c r="L9" s="26"/>
      <c r="M9" s="26"/>
      <c r="N9" s="28"/>
      <c r="O9" s="28"/>
      <c r="P9" s="26"/>
      <c r="Q9" s="26"/>
    </row>
    <row r="10" spans="1:18">
      <c r="A10" s="25">
        <v>9</v>
      </c>
      <c r="B10" s="38">
        <v>1.0900000000000001</v>
      </c>
      <c r="C10" s="6" t="s">
        <v>38</v>
      </c>
      <c r="D10" s="6" t="s">
        <v>39</v>
      </c>
      <c r="E10" s="5" t="s">
        <v>21</v>
      </c>
      <c r="F10" s="5" t="s">
        <v>21</v>
      </c>
      <c r="G10" s="5" t="s">
        <v>21</v>
      </c>
      <c r="H10" s="6" t="s">
        <v>22</v>
      </c>
      <c r="J10" s="27" t="s">
        <v>23</v>
      </c>
      <c r="K10" s="27" t="s">
        <v>23</v>
      </c>
      <c r="L10" s="26"/>
      <c r="M10" s="26"/>
      <c r="N10" s="28"/>
      <c r="O10" s="28"/>
      <c r="P10" s="26"/>
      <c r="Q10" s="26"/>
    </row>
    <row r="11" spans="1:18">
      <c r="A11" s="25">
        <v>10</v>
      </c>
      <c r="B11" s="37">
        <v>1.1000000000000001</v>
      </c>
      <c r="C11" s="6" t="s">
        <v>40</v>
      </c>
      <c r="D11" s="6" t="s">
        <v>41</v>
      </c>
      <c r="E11" s="5" t="s">
        <v>21</v>
      </c>
      <c r="F11" s="5" t="s">
        <v>21</v>
      </c>
      <c r="G11" s="5" t="s">
        <v>21</v>
      </c>
      <c r="H11" s="6" t="s">
        <v>22</v>
      </c>
      <c r="J11" s="27" t="s">
        <v>23</v>
      </c>
      <c r="K11" s="27" t="s">
        <v>23</v>
      </c>
      <c r="L11" s="26"/>
      <c r="M11" s="26"/>
      <c r="N11" s="28"/>
      <c r="O11" s="28"/>
      <c r="P11" s="26"/>
      <c r="Q11" s="26"/>
    </row>
    <row r="12" spans="1:18">
      <c r="A12" s="25">
        <v>11</v>
      </c>
      <c r="B12" s="38">
        <v>1.1100000000000001</v>
      </c>
      <c r="C12" s="6" t="s">
        <v>42</v>
      </c>
      <c r="D12" s="6" t="s">
        <v>43</v>
      </c>
      <c r="E12" s="5" t="s">
        <v>21</v>
      </c>
      <c r="F12" s="5" t="s">
        <v>21</v>
      </c>
      <c r="G12" s="5" t="s">
        <v>21</v>
      </c>
      <c r="H12" s="6" t="s">
        <v>22</v>
      </c>
      <c r="J12" s="27" t="s">
        <v>23</v>
      </c>
      <c r="K12" s="27" t="s">
        <v>23</v>
      </c>
      <c r="L12" s="26"/>
      <c r="M12" s="26"/>
      <c r="N12" s="28"/>
      <c r="O12" s="28"/>
      <c r="P12" s="26"/>
      <c r="Q12" s="26"/>
    </row>
    <row r="13" spans="1:18">
      <c r="A13" s="25">
        <v>12</v>
      </c>
      <c r="B13" s="38">
        <v>1.1200000000000001</v>
      </c>
      <c r="C13" s="6" t="s">
        <v>44</v>
      </c>
      <c r="D13" s="6" t="s">
        <v>45</v>
      </c>
      <c r="E13" s="5" t="s">
        <v>21</v>
      </c>
      <c r="F13" s="5" t="s">
        <v>21</v>
      </c>
      <c r="G13" s="5" t="s">
        <v>21</v>
      </c>
      <c r="H13" s="6" t="s">
        <v>22</v>
      </c>
      <c r="I13" s="12"/>
      <c r="J13" s="27" t="s">
        <v>23</v>
      </c>
      <c r="K13" s="27" t="s">
        <v>23</v>
      </c>
      <c r="L13" s="26"/>
      <c r="M13" s="26"/>
      <c r="N13" s="28"/>
      <c r="O13" s="28"/>
      <c r="P13" s="26"/>
      <c r="Q13" s="26"/>
    </row>
    <row r="14" spans="1:18">
      <c r="A14" s="25">
        <v>13</v>
      </c>
      <c r="B14" s="38">
        <v>1.1299999999999999</v>
      </c>
      <c r="C14" s="6" t="s">
        <v>46</v>
      </c>
      <c r="D14" s="6" t="s">
        <v>47</v>
      </c>
      <c r="E14" s="5" t="s">
        <v>21</v>
      </c>
      <c r="F14" s="5" t="s">
        <v>21</v>
      </c>
      <c r="G14" s="5" t="s">
        <v>21</v>
      </c>
      <c r="H14" s="6" t="s">
        <v>22</v>
      </c>
      <c r="I14" s="12"/>
      <c r="J14" s="27" t="s">
        <v>23</v>
      </c>
      <c r="K14" s="27" t="s">
        <v>23</v>
      </c>
      <c r="L14" s="26"/>
      <c r="M14" s="26"/>
      <c r="N14" s="28"/>
      <c r="O14" s="28"/>
      <c r="P14" s="26"/>
      <c r="Q14" s="26"/>
    </row>
    <row r="15" spans="1:18">
      <c r="A15" s="25">
        <v>14</v>
      </c>
      <c r="B15" s="38">
        <v>1.1399999999999999</v>
      </c>
      <c r="C15" s="6" t="s">
        <v>48</v>
      </c>
      <c r="D15" s="6" t="s">
        <v>49</v>
      </c>
      <c r="E15" s="5" t="s">
        <v>21</v>
      </c>
      <c r="F15" s="5" t="s">
        <v>21</v>
      </c>
      <c r="G15" s="5" t="s">
        <v>21</v>
      </c>
      <c r="H15" s="6" t="s">
        <v>22</v>
      </c>
      <c r="I15" s="12"/>
      <c r="J15" s="27" t="s">
        <v>23</v>
      </c>
      <c r="K15" s="27" t="s">
        <v>23</v>
      </c>
      <c r="L15" s="26"/>
      <c r="M15" s="26"/>
      <c r="N15" s="28"/>
      <c r="O15" s="28"/>
      <c r="P15" s="26"/>
      <c r="Q15" s="26"/>
    </row>
    <row r="16" spans="1:18">
      <c r="A16" s="25">
        <v>15</v>
      </c>
      <c r="B16" s="38">
        <v>1.1499999999999999</v>
      </c>
      <c r="C16" s="6" t="s">
        <v>50</v>
      </c>
      <c r="D16" s="6" t="s">
        <v>51</v>
      </c>
      <c r="E16" s="5" t="s">
        <v>21</v>
      </c>
      <c r="F16" s="5" t="s">
        <v>21</v>
      </c>
      <c r="G16" s="5" t="s">
        <v>21</v>
      </c>
      <c r="H16" s="6" t="s">
        <v>52</v>
      </c>
      <c r="I16" s="12" t="s">
        <v>53</v>
      </c>
      <c r="J16" s="27" t="s">
        <v>23</v>
      </c>
      <c r="K16" s="27" t="s">
        <v>23</v>
      </c>
      <c r="L16" s="26"/>
      <c r="M16" s="26"/>
      <c r="N16" s="28"/>
      <c r="O16" s="28"/>
      <c r="P16" s="26"/>
      <c r="Q16" s="26"/>
    </row>
    <row r="17" spans="1:17">
      <c r="A17" s="25">
        <v>16</v>
      </c>
      <c r="B17" s="38">
        <v>1.1599999999999999</v>
      </c>
      <c r="C17" s="6" t="s">
        <v>54</v>
      </c>
      <c r="D17" s="6" t="s">
        <v>55</v>
      </c>
      <c r="E17" s="5" t="s">
        <v>21</v>
      </c>
      <c r="F17" s="5" t="s">
        <v>21</v>
      </c>
      <c r="G17" s="5" t="s">
        <v>21</v>
      </c>
      <c r="H17" s="6" t="s">
        <v>22</v>
      </c>
      <c r="I17" s="12"/>
      <c r="J17" s="27" t="s">
        <v>23</v>
      </c>
      <c r="K17" s="27" t="s">
        <v>23</v>
      </c>
      <c r="L17" s="26"/>
      <c r="M17" s="26"/>
      <c r="N17" s="28"/>
      <c r="O17" s="28"/>
      <c r="P17" s="26"/>
      <c r="Q17" s="26"/>
    </row>
    <row r="18" spans="1:17">
      <c r="A18" s="25">
        <v>17</v>
      </c>
      <c r="B18" s="39">
        <v>2.1</v>
      </c>
      <c r="C18" s="26" t="s">
        <v>56</v>
      </c>
      <c r="D18" s="6" t="s">
        <v>57</v>
      </c>
      <c r="E18" s="49" t="s">
        <v>23</v>
      </c>
      <c r="F18" s="5" t="s">
        <v>21</v>
      </c>
      <c r="G18" s="49" t="s">
        <v>23</v>
      </c>
      <c r="H18" s="6" t="s">
        <v>22</v>
      </c>
      <c r="J18" s="27" t="s">
        <v>23</v>
      </c>
      <c r="K18" s="27" t="s">
        <v>23</v>
      </c>
      <c r="L18" s="26"/>
      <c r="M18" s="26"/>
      <c r="N18" s="28"/>
      <c r="O18" s="28"/>
      <c r="P18" s="26"/>
      <c r="Q18" s="26"/>
    </row>
    <row r="19" spans="1:17">
      <c r="A19" s="25">
        <v>18</v>
      </c>
      <c r="C19" s="26" t="s">
        <v>58</v>
      </c>
      <c r="D19" s="6" t="s">
        <v>59</v>
      </c>
      <c r="E19" s="49" t="s">
        <v>23</v>
      </c>
      <c r="F19" s="5" t="s">
        <v>21</v>
      </c>
      <c r="G19" s="49" t="s">
        <v>23</v>
      </c>
      <c r="H19" s="6" t="s">
        <v>22</v>
      </c>
      <c r="J19" s="27" t="s">
        <v>23</v>
      </c>
      <c r="K19" s="7" t="s">
        <v>21</v>
      </c>
      <c r="L19" s="26"/>
      <c r="M19" s="26"/>
      <c r="N19" s="28"/>
      <c r="O19" s="28"/>
      <c r="P19" s="26"/>
      <c r="Q19" s="26"/>
    </row>
    <row r="20" spans="1:17">
      <c r="A20" s="25">
        <v>19</v>
      </c>
      <c r="C20" s="26" t="s">
        <v>60</v>
      </c>
      <c r="D20" s="6" t="s">
        <v>61</v>
      </c>
      <c r="E20" s="49" t="s">
        <v>23</v>
      </c>
      <c r="F20" s="5" t="s">
        <v>21</v>
      </c>
      <c r="G20" s="49" t="s">
        <v>23</v>
      </c>
      <c r="H20" s="6" t="s">
        <v>22</v>
      </c>
      <c r="J20" s="27" t="s">
        <v>23</v>
      </c>
      <c r="K20" s="27" t="s">
        <v>23</v>
      </c>
      <c r="L20" s="26"/>
      <c r="M20" s="26"/>
      <c r="N20" s="28"/>
      <c r="O20" s="28"/>
      <c r="P20" s="26"/>
      <c r="Q20" s="26"/>
    </row>
    <row r="21" spans="1:17">
      <c r="A21" s="25">
        <v>20</v>
      </c>
      <c r="C21" s="26" t="s">
        <v>62</v>
      </c>
      <c r="D21" s="6" t="s">
        <v>63</v>
      </c>
      <c r="E21" s="49" t="s">
        <v>23</v>
      </c>
      <c r="F21" s="5" t="s">
        <v>21</v>
      </c>
      <c r="G21" s="49" t="s">
        <v>23</v>
      </c>
      <c r="H21" s="6" t="s">
        <v>22</v>
      </c>
      <c r="J21" s="27" t="s">
        <v>23</v>
      </c>
      <c r="K21" s="7" t="s">
        <v>21</v>
      </c>
      <c r="L21" s="26"/>
      <c r="M21" s="26"/>
      <c r="N21" s="28"/>
      <c r="O21" s="28"/>
      <c r="P21" s="26"/>
      <c r="Q21" s="26"/>
    </row>
    <row r="22" spans="1:17">
      <c r="A22" s="25">
        <v>21</v>
      </c>
      <c r="C22" s="26" t="s">
        <v>64</v>
      </c>
      <c r="D22" s="6" t="s">
        <v>65</v>
      </c>
      <c r="E22" s="35" t="s">
        <v>23</v>
      </c>
      <c r="F22" s="5" t="s">
        <v>21</v>
      </c>
      <c r="G22" s="35" t="s">
        <v>23</v>
      </c>
      <c r="H22" s="6" t="s">
        <v>22</v>
      </c>
      <c r="J22" s="27" t="s">
        <v>23</v>
      </c>
      <c r="K22" s="7" t="s">
        <v>21</v>
      </c>
      <c r="L22" s="26"/>
      <c r="M22" s="26"/>
      <c r="N22" s="28"/>
      <c r="O22" s="28"/>
      <c r="P22" s="26"/>
      <c r="Q22" s="26"/>
    </row>
    <row r="23" spans="1:17">
      <c r="A23" s="25">
        <v>22</v>
      </c>
      <c r="B23" s="39">
        <v>2.2000000000000002</v>
      </c>
      <c r="C23" s="26" t="s">
        <v>66</v>
      </c>
      <c r="D23" s="6" t="s">
        <v>67</v>
      </c>
      <c r="E23" s="5" t="s">
        <v>21</v>
      </c>
      <c r="F23" s="5" t="s">
        <v>21</v>
      </c>
      <c r="G23" s="5" t="s">
        <v>21</v>
      </c>
      <c r="H23" s="6" t="s">
        <v>52</v>
      </c>
      <c r="I23" s="12" t="s">
        <v>68</v>
      </c>
      <c r="J23" s="7" t="s">
        <v>21</v>
      </c>
      <c r="K23" s="27" t="s">
        <v>23</v>
      </c>
      <c r="L23" s="26"/>
      <c r="M23" s="26" t="s">
        <v>69</v>
      </c>
      <c r="N23" s="28" t="s">
        <v>70</v>
      </c>
      <c r="O23" s="28">
        <v>7</v>
      </c>
      <c r="P23" s="26"/>
      <c r="Q23" s="26"/>
    </row>
    <row r="24" spans="1:17">
      <c r="A24" s="25">
        <v>23</v>
      </c>
      <c r="C24" s="26" t="s">
        <v>71</v>
      </c>
      <c r="D24" s="6"/>
      <c r="E24" s="5" t="s">
        <v>21</v>
      </c>
      <c r="F24" s="5" t="s">
        <v>21</v>
      </c>
      <c r="G24" s="5" t="s">
        <v>21</v>
      </c>
      <c r="H24" s="6" t="s">
        <v>52</v>
      </c>
      <c r="I24" s="12"/>
      <c r="J24" s="7" t="s">
        <v>21</v>
      </c>
      <c r="K24" s="27" t="s">
        <v>23</v>
      </c>
      <c r="L24" s="26"/>
      <c r="M24" s="26" t="s">
        <v>72</v>
      </c>
      <c r="N24" s="11" t="s">
        <v>73</v>
      </c>
      <c r="O24" s="11" t="s">
        <v>74</v>
      </c>
      <c r="P24" s="6" t="s">
        <v>66</v>
      </c>
      <c r="Q24" s="26"/>
    </row>
    <row r="25" spans="1:17">
      <c r="A25" s="25">
        <v>24</v>
      </c>
      <c r="C25" s="6" t="s">
        <v>75</v>
      </c>
      <c r="D25" s="6"/>
      <c r="E25" s="5" t="s">
        <v>21</v>
      </c>
      <c r="F25" s="5" t="s">
        <v>21</v>
      </c>
      <c r="G25" s="5" t="s">
        <v>21</v>
      </c>
      <c r="H25" s="6" t="s">
        <v>52</v>
      </c>
      <c r="I25" s="12"/>
      <c r="J25" s="7" t="s">
        <v>21</v>
      </c>
      <c r="K25" s="27" t="s">
        <v>23</v>
      </c>
      <c r="L25" s="26"/>
      <c r="M25" s="30" t="s">
        <v>76</v>
      </c>
      <c r="N25" s="11" t="s">
        <v>77</v>
      </c>
      <c r="O25" s="11" t="s">
        <v>78</v>
      </c>
      <c r="P25" s="6" t="s">
        <v>66</v>
      </c>
      <c r="Q25" s="26"/>
    </row>
    <row r="26" spans="1:17">
      <c r="A26" s="25">
        <v>25</v>
      </c>
      <c r="C26" s="6" t="s">
        <v>79</v>
      </c>
      <c r="D26" s="6"/>
      <c r="E26" s="5" t="s">
        <v>21</v>
      </c>
      <c r="F26" s="5" t="s">
        <v>21</v>
      </c>
      <c r="G26" s="5" t="s">
        <v>21</v>
      </c>
      <c r="H26" s="6" t="s">
        <v>52</v>
      </c>
      <c r="I26" s="12"/>
      <c r="J26" s="7" t="s">
        <v>21</v>
      </c>
      <c r="K26" s="27" t="s">
        <v>23</v>
      </c>
      <c r="L26" s="26"/>
      <c r="M26" s="30" t="s">
        <v>80</v>
      </c>
      <c r="N26" s="11" t="s">
        <v>81</v>
      </c>
      <c r="O26" s="11" t="s">
        <v>82</v>
      </c>
      <c r="P26" s="6" t="s">
        <v>66</v>
      </c>
      <c r="Q26" s="26"/>
    </row>
    <row r="27" spans="1:17">
      <c r="A27" s="25">
        <v>26</v>
      </c>
      <c r="C27" s="6" t="s">
        <v>83</v>
      </c>
      <c r="D27" s="6"/>
      <c r="E27" s="5" t="s">
        <v>21</v>
      </c>
      <c r="F27" s="5" t="s">
        <v>21</v>
      </c>
      <c r="G27" s="5" t="s">
        <v>21</v>
      </c>
      <c r="H27" s="6" t="s">
        <v>52</v>
      </c>
      <c r="I27" s="12"/>
      <c r="J27" s="7" t="s">
        <v>21</v>
      </c>
      <c r="K27" s="27" t="s">
        <v>23</v>
      </c>
      <c r="L27" s="26"/>
      <c r="M27" s="30" t="s">
        <v>84</v>
      </c>
      <c r="N27" s="11" t="s">
        <v>85</v>
      </c>
      <c r="O27" s="11" t="s">
        <v>86</v>
      </c>
      <c r="P27" s="6" t="s">
        <v>66</v>
      </c>
      <c r="Q27" s="26"/>
    </row>
    <row r="28" spans="1:17">
      <c r="A28" s="25">
        <v>27</v>
      </c>
      <c r="C28" s="6" t="s">
        <v>87</v>
      </c>
      <c r="D28" s="6"/>
      <c r="E28" s="5" t="s">
        <v>21</v>
      </c>
      <c r="F28" s="5" t="s">
        <v>21</v>
      </c>
      <c r="G28" s="5" t="s">
        <v>21</v>
      </c>
      <c r="H28" s="6" t="s">
        <v>52</v>
      </c>
      <c r="I28" s="12"/>
      <c r="J28" s="7" t="s">
        <v>21</v>
      </c>
      <c r="K28" s="27" t="s">
        <v>23</v>
      </c>
      <c r="L28" s="26"/>
      <c r="M28" s="30" t="s">
        <v>88</v>
      </c>
      <c r="N28" s="11" t="s">
        <v>89</v>
      </c>
      <c r="O28" s="11" t="s">
        <v>90</v>
      </c>
      <c r="P28" s="6" t="s">
        <v>66</v>
      </c>
      <c r="Q28" s="26"/>
    </row>
    <row r="29" spans="1:17">
      <c r="A29" s="25">
        <v>28</v>
      </c>
      <c r="C29" s="6" t="s">
        <v>91</v>
      </c>
      <c r="D29" s="6"/>
      <c r="E29" s="5" t="s">
        <v>21</v>
      </c>
      <c r="F29" s="5" t="s">
        <v>21</v>
      </c>
      <c r="G29" s="5" t="s">
        <v>21</v>
      </c>
      <c r="H29" s="6" t="s">
        <v>52</v>
      </c>
      <c r="I29" s="12"/>
      <c r="J29" s="7" t="s">
        <v>21</v>
      </c>
      <c r="K29" s="27" t="s">
        <v>23</v>
      </c>
      <c r="L29" s="26"/>
      <c r="M29" s="30" t="s">
        <v>92</v>
      </c>
      <c r="N29" s="11" t="s">
        <v>93</v>
      </c>
      <c r="O29" s="11" t="s">
        <v>94</v>
      </c>
      <c r="P29" s="6" t="s">
        <v>66</v>
      </c>
      <c r="Q29" s="26"/>
    </row>
    <row r="30" spans="1:17">
      <c r="A30" s="25">
        <v>29</v>
      </c>
      <c r="C30" s="6" t="s">
        <v>95</v>
      </c>
      <c r="D30" s="6"/>
      <c r="E30" s="5" t="s">
        <v>21</v>
      </c>
      <c r="F30" s="5" t="s">
        <v>21</v>
      </c>
      <c r="G30" s="5" t="s">
        <v>21</v>
      </c>
      <c r="H30" s="6" t="s">
        <v>52</v>
      </c>
      <c r="I30" s="12"/>
      <c r="J30" s="7" t="s">
        <v>21</v>
      </c>
      <c r="K30" s="27" t="s">
        <v>23</v>
      </c>
      <c r="L30" s="26"/>
      <c r="M30" s="30" t="s">
        <v>96</v>
      </c>
      <c r="N30" s="11" t="s">
        <v>97</v>
      </c>
      <c r="O30" s="11" t="s">
        <v>98</v>
      </c>
      <c r="P30" s="6" t="s">
        <v>66</v>
      </c>
      <c r="Q30" s="26"/>
    </row>
    <row r="31" spans="1:17">
      <c r="A31" s="25">
        <v>30</v>
      </c>
      <c r="C31" s="6" t="s">
        <v>99</v>
      </c>
      <c r="D31" s="6"/>
      <c r="E31" s="5" t="s">
        <v>21</v>
      </c>
      <c r="F31" s="5" t="s">
        <v>21</v>
      </c>
      <c r="G31" s="5" t="s">
        <v>21</v>
      </c>
      <c r="H31" s="6" t="s">
        <v>52</v>
      </c>
      <c r="I31" s="12"/>
      <c r="J31" s="7" t="s">
        <v>21</v>
      </c>
      <c r="K31" s="27" t="s">
        <v>23</v>
      </c>
      <c r="L31" s="26"/>
      <c r="M31" s="30" t="s">
        <v>100</v>
      </c>
      <c r="N31" s="11" t="s">
        <v>101</v>
      </c>
      <c r="O31" s="11" t="s">
        <v>102</v>
      </c>
      <c r="P31" s="6" t="s">
        <v>66</v>
      </c>
      <c r="Q31" s="26"/>
    </row>
    <row r="32" spans="1:17">
      <c r="A32" s="25">
        <v>31</v>
      </c>
      <c r="C32" s="6" t="s">
        <v>103</v>
      </c>
      <c r="D32" s="6"/>
      <c r="E32" s="5" t="s">
        <v>21</v>
      </c>
      <c r="F32" s="5" t="s">
        <v>21</v>
      </c>
      <c r="G32" s="5" t="s">
        <v>21</v>
      </c>
      <c r="H32" s="6" t="s">
        <v>52</v>
      </c>
      <c r="I32" s="12"/>
      <c r="J32" s="7" t="s">
        <v>21</v>
      </c>
      <c r="K32" s="27" t="s">
        <v>23</v>
      </c>
      <c r="L32" s="26"/>
      <c r="M32" s="30" t="s">
        <v>104</v>
      </c>
      <c r="N32" s="11" t="s">
        <v>105</v>
      </c>
      <c r="O32" s="11" t="s">
        <v>106</v>
      </c>
      <c r="P32" s="6" t="s">
        <v>66</v>
      </c>
      <c r="Q32" s="26"/>
    </row>
    <row r="33" spans="1:17">
      <c r="A33" s="25">
        <v>32</v>
      </c>
      <c r="C33" s="6" t="s">
        <v>107</v>
      </c>
      <c r="D33" s="6"/>
      <c r="E33" s="5" t="s">
        <v>21</v>
      </c>
      <c r="F33" s="5" t="s">
        <v>21</v>
      </c>
      <c r="G33" s="5" t="s">
        <v>21</v>
      </c>
      <c r="H33" s="6" t="s">
        <v>52</v>
      </c>
      <c r="I33" s="12"/>
      <c r="J33" s="7" t="s">
        <v>21</v>
      </c>
      <c r="K33" s="27" t="s">
        <v>23</v>
      </c>
      <c r="L33" s="26"/>
      <c r="M33" s="30" t="s">
        <v>108</v>
      </c>
      <c r="N33" s="11" t="s">
        <v>109</v>
      </c>
      <c r="O33" s="11" t="s">
        <v>110</v>
      </c>
      <c r="P33" s="6" t="s">
        <v>66</v>
      </c>
      <c r="Q33" s="26"/>
    </row>
    <row r="34" spans="1:17">
      <c r="A34" s="25">
        <v>33</v>
      </c>
      <c r="C34" s="6" t="s">
        <v>111</v>
      </c>
      <c r="D34" s="6"/>
      <c r="E34" s="5" t="s">
        <v>21</v>
      </c>
      <c r="F34" s="5" t="s">
        <v>21</v>
      </c>
      <c r="G34" s="5" t="s">
        <v>21</v>
      </c>
      <c r="H34" s="6" t="s">
        <v>52</v>
      </c>
      <c r="I34" s="12"/>
      <c r="J34" s="7" t="s">
        <v>21</v>
      </c>
      <c r="K34" s="27" t="s">
        <v>23</v>
      </c>
      <c r="L34" s="26"/>
      <c r="M34" s="30" t="s">
        <v>112</v>
      </c>
      <c r="N34" s="11" t="s">
        <v>113</v>
      </c>
      <c r="O34" s="11" t="s">
        <v>114</v>
      </c>
      <c r="P34" s="6" t="s">
        <v>66</v>
      </c>
      <c r="Q34" s="26"/>
    </row>
    <row r="35" spans="1:17">
      <c r="A35" s="25">
        <v>34</v>
      </c>
      <c r="C35" s="26" t="s">
        <v>69</v>
      </c>
      <c r="D35" s="6" t="s">
        <v>115</v>
      </c>
      <c r="E35" s="5" t="s">
        <v>21</v>
      </c>
      <c r="F35" s="5" t="s">
        <v>21</v>
      </c>
      <c r="G35" s="5" t="s">
        <v>21</v>
      </c>
      <c r="H35" s="6" t="s">
        <v>22</v>
      </c>
      <c r="J35" s="27" t="s">
        <v>23</v>
      </c>
      <c r="K35" s="7" t="s">
        <v>21</v>
      </c>
      <c r="L35" s="8"/>
      <c r="M35" s="26"/>
      <c r="N35" s="28"/>
      <c r="O35" s="28"/>
      <c r="P35" s="26"/>
      <c r="Q35" s="26"/>
    </row>
    <row r="36" spans="1:17">
      <c r="A36" s="25">
        <v>35</v>
      </c>
      <c r="B36" s="39">
        <v>2.2999999999999998</v>
      </c>
      <c r="C36" s="6" t="s">
        <v>116</v>
      </c>
      <c r="D36" s="42" t="s">
        <v>117</v>
      </c>
      <c r="E36" s="5" t="s">
        <v>21</v>
      </c>
      <c r="F36" s="5" t="s">
        <v>21</v>
      </c>
      <c r="G36" s="5" t="s">
        <v>21</v>
      </c>
      <c r="H36" s="6" t="s">
        <v>52</v>
      </c>
      <c r="I36" s="44" t="s">
        <v>118</v>
      </c>
      <c r="J36" s="7" t="s">
        <v>21</v>
      </c>
      <c r="K36" s="7" t="s">
        <v>21</v>
      </c>
      <c r="L36" s="8"/>
      <c r="M36" s="26" t="s">
        <v>119</v>
      </c>
      <c r="N36" s="28" t="s">
        <v>120</v>
      </c>
      <c r="O36" s="28" t="s">
        <v>121</v>
      </c>
      <c r="P36" s="26"/>
      <c r="Q36" s="26"/>
    </row>
    <row r="37" spans="1:17">
      <c r="A37" s="25">
        <v>36</v>
      </c>
      <c r="B37" s="39">
        <v>2.4</v>
      </c>
      <c r="C37" s="6" t="s">
        <v>119</v>
      </c>
      <c r="D37" s="42" t="s">
        <v>122</v>
      </c>
      <c r="E37" s="5" t="s">
        <v>21</v>
      </c>
      <c r="F37" s="5" t="s">
        <v>21</v>
      </c>
      <c r="G37" s="5" t="s">
        <v>21</v>
      </c>
      <c r="H37" s="6" t="s">
        <v>52</v>
      </c>
      <c r="I37" s="44" t="s">
        <v>123</v>
      </c>
      <c r="J37" s="27" t="s">
        <v>23</v>
      </c>
      <c r="K37" s="7" t="s">
        <v>21</v>
      </c>
      <c r="L37" s="8"/>
      <c r="M37" s="26"/>
      <c r="N37" s="28"/>
      <c r="O37" s="28"/>
      <c r="P37" s="26"/>
      <c r="Q37" s="26"/>
    </row>
    <row r="38" spans="1:17">
      <c r="A38" s="25">
        <v>37</v>
      </c>
      <c r="B38" s="39">
        <v>2.5</v>
      </c>
      <c r="C38" s="6" t="s">
        <v>124</v>
      </c>
      <c r="D38" s="42" t="s">
        <v>125</v>
      </c>
      <c r="E38" s="5" t="s">
        <v>21</v>
      </c>
      <c r="F38" s="5" t="s">
        <v>21</v>
      </c>
      <c r="G38" s="5" t="s">
        <v>21</v>
      </c>
      <c r="H38" s="6" t="s">
        <v>52</v>
      </c>
      <c r="I38" s="44" t="s">
        <v>118</v>
      </c>
      <c r="J38" s="7" t="s">
        <v>21</v>
      </c>
      <c r="K38" s="7" t="s">
        <v>21</v>
      </c>
      <c r="L38" s="8"/>
      <c r="M38" s="26" t="s">
        <v>126</v>
      </c>
      <c r="N38" s="28" t="s">
        <v>127</v>
      </c>
      <c r="O38" s="28" t="s">
        <v>121</v>
      </c>
      <c r="P38" s="26"/>
      <c r="Q38" s="26"/>
    </row>
    <row r="39" spans="1:17">
      <c r="A39" s="25">
        <v>38</v>
      </c>
      <c r="B39" s="39">
        <v>2.6</v>
      </c>
      <c r="C39" s="6" t="s">
        <v>126</v>
      </c>
      <c r="D39" s="42" t="s">
        <v>128</v>
      </c>
      <c r="E39" s="5" t="s">
        <v>21</v>
      </c>
      <c r="F39" s="5" t="s">
        <v>21</v>
      </c>
      <c r="G39" s="5" t="s">
        <v>21</v>
      </c>
      <c r="H39" s="6" t="s">
        <v>52</v>
      </c>
      <c r="I39" s="44" t="s">
        <v>123</v>
      </c>
      <c r="J39" s="27" t="s">
        <v>23</v>
      </c>
      <c r="K39" s="7" t="s">
        <v>21</v>
      </c>
      <c r="L39" s="8"/>
      <c r="M39" s="26"/>
      <c r="N39" s="28"/>
      <c r="O39" s="28"/>
      <c r="P39" s="26"/>
      <c r="Q39" s="26"/>
    </row>
    <row r="40" spans="1:17">
      <c r="A40" s="25">
        <v>39</v>
      </c>
      <c r="B40" s="39">
        <v>2.7</v>
      </c>
      <c r="C40" s="6" t="s">
        <v>129</v>
      </c>
      <c r="D40" s="6" t="s">
        <v>130</v>
      </c>
      <c r="E40" s="5" t="s">
        <v>21</v>
      </c>
      <c r="F40" s="5" t="s">
        <v>21</v>
      </c>
      <c r="G40" s="5" t="s">
        <v>21</v>
      </c>
      <c r="H40" s="6" t="s">
        <v>52</v>
      </c>
      <c r="I40" s="44" t="s">
        <v>53</v>
      </c>
      <c r="J40" s="27" t="s">
        <v>23</v>
      </c>
      <c r="K40" s="27" t="s">
        <v>23</v>
      </c>
      <c r="L40" s="26"/>
      <c r="M40" s="26"/>
      <c r="N40" s="28"/>
      <c r="O40" s="28"/>
      <c r="P40" s="26"/>
      <c r="Q40" s="26"/>
    </row>
    <row r="41" spans="1:17">
      <c r="A41" s="25">
        <v>40</v>
      </c>
      <c r="B41" s="39">
        <v>2.8</v>
      </c>
      <c r="C41" s="6" t="s">
        <v>131</v>
      </c>
      <c r="D41" s="42" t="s">
        <v>132</v>
      </c>
      <c r="E41" s="5" t="s">
        <v>21</v>
      </c>
      <c r="F41" s="5" t="s">
        <v>21</v>
      </c>
      <c r="G41" s="5" t="s">
        <v>21</v>
      </c>
      <c r="H41" s="6" t="s">
        <v>133</v>
      </c>
      <c r="I41" s="45" t="s">
        <v>134</v>
      </c>
      <c r="J41" s="27" t="s">
        <v>23</v>
      </c>
      <c r="K41" s="27" t="s">
        <v>23</v>
      </c>
      <c r="L41" s="26"/>
      <c r="M41" s="26"/>
      <c r="N41" s="28"/>
      <c r="O41" s="28"/>
      <c r="P41" s="26"/>
      <c r="Q41" s="26"/>
    </row>
    <row r="42" spans="1:17">
      <c r="A42" s="25">
        <v>41</v>
      </c>
      <c r="B42" s="40">
        <v>3.01</v>
      </c>
      <c r="C42" s="6" t="s">
        <v>135</v>
      </c>
      <c r="D42" s="6" t="s">
        <v>136</v>
      </c>
      <c r="E42" s="5" t="s">
        <v>21</v>
      </c>
      <c r="F42" s="5" t="s">
        <v>21</v>
      </c>
      <c r="G42" s="5" t="s">
        <v>21</v>
      </c>
      <c r="H42" s="6" t="s">
        <v>133</v>
      </c>
      <c r="I42" s="45" t="s">
        <v>137</v>
      </c>
      <c r="J42" s="7" t="s">
        <v>21</v>
      </c>
      <c r="K42" s="7" t="s">
        <v>21</v>
      </c>
      <c r="L42" s="8"/>
      <c r="M42" s="30" t="s">
        <v>138</v>
      </c>
      <c r="N42" s="28" t="s">
        <v>139</v>
      </c>
      <c r="O42" s="28" t="s">
        <v>140</v>
      </c>
      <c r="P42" s="26"/>
      <c r="Q42" s="26"/>
    </row>
    <row r="43" spans="1:17">
      <c r="A43" s="25">
        <v>42</v>
      </c>
      <c r="B43" s="40">
        <v>3.02</v>
      </c>
      <c r="C43" s="6" t="s">
        <v>141</v>
      </c>
      <c r="D43" s="6" t="s">
        <v>142</v>
      </c>
      <c r="E43" s="5" t="s">
        <v>21</v>
      </c>
      <c r="F43" s="5" t="s">
        <v>21</v>
      </c>
      <c r="G43" s="5" t="s">
        <v>21</v>
      </c>
      <c r="H43" s="6" t="s">
        <v>22</v>
      </c>
      <c r="J43" s="27" t="s">
        <v>23</v>
      </c>
      <c r="K43" s="7" t="s">
        <v>21</v>
      </c>
      <c r="L43" s="8"/>
      <c r="M43" s="26"/>
      <c r="N43" s="28"/>
      <c r="O43" s="28"/>
      <c r="P43" s="26"/>
      <c r="Q43" s="26"/>
    </row>
    <row r="44" spans="1:17">
      <c r="A44" s="25">
        <v>43</v>
      </c>
      <c r="C44" s="6" t="s">
        <v>143</v>
      </c>
      <c r="D44" s="6" t="s">
        <v>144</v>
      </c>
      <c r="E44" s="5" t="s">
        <v>21</v>
      </c>
      <c r="F44" s="5" t="s">
        <v>21</v>
      </c>
      <c r="G44" s="5" t="s">
        <v>21</v>
      </c>
      <c r="H44" s="6" t="s">
        <v>22</v>
      </c>
      <c r="J44" s="27" t="s">
        <v>23</v>
      </c>
      <c r="K44" s="7" t="s">
        <v>21</v>
      </c>
      <c r="L44" s="8"/>
      <c r="M44" s="26"/>
      <c r="N44" s="28"/>
      <c r="O44" s="28"/>
      <c r="P44" s="26"/>
      <c r="Q44" s="26"/>
    </row>
    <row r="45" spans="1:17">
      <c r="A45" s="25">
        <v>44</v>
      </c>
      <c r="C45" s="6" t="s">
        <v>145</v>
      </c>
      <c r="D45" s="6" t="s">
        <v>146</v>
      </c>
      <c r="E45" s="5" t="s">
        <v>21</v>
      </c>
      <c r="F45" s="5" t="s">
        <v>21</v>
      </c>
      <c r="G45" s="5" t="s">
        <v>21</v>
      </c>
      <c r="H45" s="6" t="s">
        <v>22</v>
      </c>
      <c r="J45" s="27" t="s">
        <v>23</v>
      </c>
      <c r="K45" s="7" t="s">
        <v>21</v>
      </c>
      <c r="L45" s="8"/>
      <c r="M45" s="26"/>
      <c r="N45" s="28"/>
      <c r="O45" s="28"/>
      <c r="P45" s="26"/>
      <c r="Q45" s="26"/>
    </row>
    <row r="46" spans="1:17">
      <c r="A46" s="25">
        <v>45</v>
      </c>
      <c r="C46" s="6" t="s">
        <v>147</v>
      </c>
      <c r="D46" s="6" t="s">
        <v>148</v>
      </c>
      <c r="E46" s="5" t="s">
        <v>21</v>
      </c>
      <c r="F46" s="5" t="s">
        <v>21</v>
      </c>
      <c r="G46" s="5" t="s">
        <v>21</v>
      </c>
      <c r="H46" s="6" t="s">
        <v>22</v>
      </c>
      <c r="J46" s="27" t="s">
        <v>23</v>
      </c>
      <c r="K46" s="7" t="s">
        <v>21</v>
      </c>
      <c r="L46" s="8"/>
      <c r="M46" s="26"/>
      <c r="N46" s="28"/>
      <c r="O46" s="28"/>
      <c r="P46" s="26"/>
      <c r="Q46" s="26"/>
    </row>
    <row r="47" spans="1:17">
      <c r="A47" s="25">
        <v>46</v>
      </c>
      <c r="C47" s="6" t="s">
        <v>149</v>
      </c>
      <c r="D47" s="6" t="s">
        <v>150</v>
      </c>
      <c r="E47" s="5" t="s">
        <v>21</v>
      </c>
      <c r="F47" s="5" t="s">
        <v>21</v>
      </c>
      <c r="G47" s="5" t="s">
        <v>21</v>
      </c>
      <c r="H47" s="6" t="s">
        <v>22</v>
      </c>
      <c r="J47" s="27" t="s">
        <v>23</v>
      </c>
      <c r="K47" s="7" t="s">
        <v>21</v>
      </c>
      <c r="L47" s="8"/>
      <c r="M47" s="26"/>
      <c r="N47" s="28"/>
      <c r="O47" s="28"/>
      <c r="P47" s="26"/>
      <c r="Q47" s="26"/>
    </row>
    <row r="48" spans="1:17">
      <c r="A48" s="25">
        <v>47</v>
      </c>
      <c r="C48" s="6" t="s">
        <v>151</v>
      </c>
      <c r="D48" s="6" t="s">
        <v>152</v>
      </c>
      <c r="E48" s="5" t="s">
        <v>21</v>
      </c>
      <c r="F48" s="5" t="s">
        <v>21</v>
      </c>
      <c r="G48" s="5" t="s">
        <v>21</v>
      </c>
      <c r="H48" s="6" t="s">
        <v>22</v>
      </c>
      <c r="J48" s="27" t="s">
        <v>23</v>
      </c>
      <c r="K48" s="7" t="s">
        <v>21</v>
      </c>
      <c r="L48" s="8"/>
      <c r="M48" s="26"/>
      <c r="N48" s="28"/>
      <c r="O48" s="28"/>
      <c r="P48" s="26"/>
      <c r="Q48" s="26"/>
    </row>
    <row r="49" spans="1:17">
      <c r="A49" s="25">
        <v>48</v>
      </c>
      <c r="C49" s="6" t="s">
        <v>153</v>
      </c>
      <c r="D49" s="6" t="s">
        <v>154</v>
      </c>
      <c r="E49" s="5" t="s">
        <v>21</v>
      </c>
      <c r="F49" s="5" t="s">
        <v>21</v>
      </c>
      <c r="G49" s="5" t="s">
        <v>21</v>
      </c>
      <c r="H49" s="6" t="s">
        <v>22</v>
      </c>
      <c r="J49" s="27" t="s">
        <v>23</v>
      </c>
      <c r="K49" s="7" t="s">
        <v>21</v>
      </c>
      <c r="L49" s="8"/>
      <c r="M49" s="26"/>
      <c r="N49" s="28"/>
      <c r="O49" s="28"/>
      <c r="P49" s="26"/>
      <c r="Q49" s="26"/>
    </row>
    <row r="50" spans="1:17">
      <c r="A50" s="25">
        <v>49</v>
      </c>
      <c r="C50" s="6" t="s">
        <v>155</v>
      </c>
      <c r="D50" s="6" t="s">
        <v>156</v>
      </c>
      <c r="E50" s="5" t="s">
        <v>21</v>
      </c>
      <c r="F50" s="5" t="s">
        <v>21</v>
      </c>
      <c r="G50" s="5" t="s">
        <v>21</v>
      </c>
      <c r="H50" s="6" t="s">
        <v>22</v>
      </c>
      <c r="J50" s="27" t="s">
        <v>23</v>
      </c>
      <c r="K50" s="7" t="s">
        <v>21</v>
      </c>
      <c r="L50" s="8"/>
      <c r="M50" s="26"/>
      <c r="N50" s="28"/>
      <c r="O50" s="28"/>
      <c r="P50" s="26"/>
      <c r="Q50" s="26"/>
    </row>
    <row r="51" spans="1:17">
      <c r="A51" s="25">
        <v>50</v>
      </c>
      <c r="C51" s="6" t="s">
        <v>157</v>
      </c>
      <c r="D51" s="6" t="s">
        <v>158</v>
      </c>
      <c r="E51" s="5" t="s">
        <v>21</v>
      </c>
      <c r="F51" s="5" t="s">
        <v>21</v>
      </c>
      <c r="G51" s="5" t="s">
        <v>21</v>
      </c>
      <c r="H51" s="6" t="s">
        <v>22</v>
      </c>
      <c r="J51" s="27" t="s">
        <v>23</v>
      </c>
      <c r="K51" s="7" t="s">
        <v>21</v>
      </c>
      <c r="L51" s="8"/>
      <c r="M51" s="26"/>
      <c r="N51" s="28"/>
      <c r="O51" s="28"/>
      <c r="P51" s="26"/>
      <c r="Q51" s="26"/>
    </row>
    <row r="52" spans="1:17">
      <c r="A52" s="25">
        <v>51</v>
      </c>
      <c r="C52" s="6" t="s">
        <v>159</v>
      </c>
      <c r="D52" s="6" t="s">
        <v>160</v>
      </c>
      <c r="E52" s="5" t="s">
        <v>21</v>
      </c>
      <c r="F52" s="5" t="s">
        <v>21</v>
      </c>
      <c r="G52" s="5" t="s">
        <v>21</v>
      </c>
      <c r="H52" s="6" t="s">
        <v>22</v>
      </c>
      <c r="J52" s="27" t="s">
        <v>23</v>
      </c>
      <c r="K52" s="7" t="s">
        <v>21</v>
      </c>
      <c r="L52" s="8"/>
      <c r="M52" s="26"/>
      <c r="N52" s="28"/>
      <c r="O52" s="28"/>
      <c r="P52" s="26"/>
      <c r="Q52" s="26"/>
    </row>
    <row r="53" spans="1:17">
      <c r="A53" s="25">
        <v>52</v>
      </c>
      <c r="B53" s="40">
        <v>3.03</v>
      </c>
      <c r="C53" s="6" t="s">
        <v>161</v>
      </c>
      <c r="D53" s="6" t="s">
        <v>162</v>
      </c>
      <c r="E53" s="5" t="s">
        <v>21</v>
      </c>
      <c r="F53" s="5" t="s">
        <v>21</v>
      </c>
      <c r="G53" s="5" t="s">
        <v>21</v>
      </c>
      <c r="H53" s="6" t="s">
        <v>52</v>
      </c>
      <c r="I53" s="44" t="s">
        <v>163</v>
      </c>
      <c r="J53" s="7" t="s">
        <v>21</v>
      </c>
      <c r="K53" s="7" t="s">
        <v>21</v>
      </c>
      <c r="L53" s="8"/>
      <c r="M53" s="6" t="s">
        <v>164</v>
      </c>
      <c r="N53" s="28" t="s">
        <v>165</v>
      </c>
      <c r="O53" s="28" t="s">
        <v>166</v>
      </c>
      <c r="P53" s="26"/>
      <c r="Q53" s="26"/>
    </row>
    <row r="54" spans="1:17">
      <c r="A54" s="25">
        <v>53</v>
      </c>
      <c r="C54" s="6" t="s">
        <v>167</v>
      </c>
      <c r="D54" s="6" t="s">
        <v>168</v>
      </c>
      <c r="E54" s="5" t="s">
        <v>21</v>
      </c>
      <c r="F54" s="5" t="s">
        <v>21</v>
      </c>
      <c r="G54" s="5" t="s">
        <v>21</v>
      </c>
      <c r="H54" s="6" t="s">
        <v>52</v>
      </c>
      <c r="I54" s="44" t="s">
        <v>163</v>
      </c>
      <c r="J54" s="7" t="s">
        <v>21</v>
      </c>
      <c r="K54" s="7" t="s">
        <v>21</v>
      </c>
      <c r="L54" s="8"/>
      <c r="M54" s="6" t="s">
        <v>169</v>
      </c>
      <c r="N54" s="28" t="s">
        <v>170</v>
      </c>
      <c r="O54" s="28" t="s">
        <v>171</v>
      </c>
      <c r="P54" s="26"/>
      <c r="Q54" s="26"/>
    </row>
    <row r="55" spans="1:17">
      <c r="A55" s="25">
        <v>54</v>
      </c>
      <c r="C55" s="6" t="s">
        <v>172</v>
      </c>
      <c r="D55" s="6" t="s">
        <v>173</v>
      </c>
      <c r="E55" s="5" t="s">
        <v>21</v>
      </c>
      <c r="F55" s="5" t="s">
        <v>21</v>
      </c>
      <c r="G55" s="5" t="s">
        <v>21</v>
      </c>
      <c r="H55" s="6" t="s">
        <v>52</v>
      </c>
      <c r="I55" s="44" t="s">
        <v>163</v>
      </c>
      <c r="J55" s="7" t="s">
        <v>21</v>
      </c>
      <c r="K55" s="7" t="s">
        <v>21</v>
      </c>
      <c r="L55" s="8"/>
      <c r="M55" s="6" t="s">
        <v>174</v>
      </c>
      <c r="N55" s="28" t="s">
        <v>175</v>
      </c>
      <c r="O55" s="28" t="s">
        <v>176</v>
      </c>
      <c r="P55" s="26"/>
      <c r="Q55" s="26"/>
    </row>
    <row r="56" spans="1:17">
      <c r="A56" s="25">
        <v>55</v>
      </c>
      <c r="C56" s="6" t="s">
        <v>177</v>
      </c>
      <c r="D56" s="6" t="s">
        <v>178</v>
      </c>
      <c r="E56" s="5" t="s">
        <v>21</v>
      </c>
      <c r="F56" s="5" t="s">
        <v>21</v>
      </c>
      <c r="G56" s="5" t="s">
        <v>21</v>
      </c>
      <c r="H56" s="6" t="s">
        <v>52</v>
      </c>
      <c r="I56" s="44" t="s">
        <v>163</v>
      </c>
      <c r="J56" s="7" t="s">
        <v>21</v>
      </c>
      <c r="K56" s="7" t="s">
        <v>21</v>
      </c>
      <c r="L56" s="8"/>
      <c r="M56" s="6" t="s">
        <v>179</v>
      </c>
      <c r="N56" s="28" t="s">
        <v>180</v>
      </c>
      <c r="O56" s="28" t="s">
        <v>181</v>
      </c>
      <c r="P56" s="26"/>
      <c r="Q56" s="26"/>
    </row>
    <row r="57" spans="1:17">
      <c r="A57" s="25">
        <v>56</v>
      </c>
      <c r="C57" s="6" t="s">
        <v>182</v>
      </c>
      <c r="D57" s="6" t="s">
        <v>183</v>
      </c>
      <c r="E57" s="5" t="s">
        <v>21</v>
      </c>
      <c r="F57" s="5" t="s">
        <v>21</v>
      </c>
      <c r="G57" s="5" t="s">
        <v>21</v>
      </c>
      <c r="H57" s="6" t="s">
        <v>52</v>
      </c>
      <c r="I57" s="44" t="s">
        <v>163</v>
      </c>
      <c r="J57" s="7" t="s">
        <v>21</v>
      </c>
      <c r="K57" s="7" t="s">
        <v>21</v>
      </c>
      <c r="L57" s="8"/>
      <c r="M57" s="6" t="s">
        <v>184</v>
      </c>
      <c r="N57" s="28" t="s">
        <v>185</v>
      </c>
      <c r="O57" s="28" t="s">
        <v>186</v>
      </c>
      <c r="P57" s="26"/>
      <c r="Q57" s="26"/>
    </row>
    <row r="58" spans="1:17">
      <c r="A58" s="25">
        <v>57</v>
      </c>
      <c r="C58" s="6" t="s">
        <v>187</v>
      </c>
      <c r="D58" s="6" t="s">
        <v>188</v>
      </c>
      <c r="E58" s="5" t="s">
        <v>21</v>
      </c>
      <c r="F58" s="5" t="s">
        <v>21</v>
      </c>
      <c r="G58" s="5" t="s">
        <v>21</v>
      </c>
      <c r="H58" s="6" t="s">
        <v>52</v>
      </c>
      <c r="I58" s="44" t="s">
        <v>163</v>
      </c>
      <c r="J58" s="7" t="s">
        <v>21</v>
      </c>
      <c r="K58" s="7" t="s">
        <v>21</v>
      </c>
      <c r="L58" s="8"/>
      <c r="M58" s="6" t="s">
        <v>189</v>
      </c>
      <c r="N58" s="28" t="s">
        <v>190</v>
      </c>
      <c r="O58" s="28" t="s">
        <v>191</v>
      </c>
      <c r="P58" s="26"/>
      <c r="Q58" s="26"/>
    </row>
    <row r="59" spans="1:17">
      <c r="A59" s="25">
        <v>58</v>
      </c>
      <c r="C59" s="6" t="s">
        <v>192</v>
      </c>
      <c r="D59" s="6" t="s">
        <v>193</v>
      </c>
      <c r="E59" s="5" t="s">
        <v>21</v>
      </c>
      <c r="F59" s="5" t="s">
        <v>21</v>
      </c>
      <c r="G59" s="5" t="s">
        <v>21</v>
      </c>
      <c r="H59" s="6" t="s">
        <v>52</v>
      </c>
      <c r="I59" s="44" t="s">
        <v>163</v>
      </c>
      <c r="J59" s="7" t="s">
        <v>21</v>
      </c>
      <c r="K59" s="7" t="s">
        <v>21</v>
      </c>
      <c r="L59" s="8"/>
      <c r="M59" s="6" t="s">
        <v>194</v>
      </c>
      <c r="N59" s="28" t="s">
        <v>195</v>
      </c>
      <c r="O59" s="28" t="s">
        <v>196</v>
      </c>
      <c r="P59" s="26"/>
      <c r="Q59" s="26"/>
    </row>
    <row r="60" spans="1:17">
      <c r="A60" s="25">
        <v>59</v>
      </c>
      <c r="C60" s="6" t="s">
        <v>197</v>
      </c>
      <c r="D60" s="6" t="s">
        <v>198</v>
      </c>
      <c r="E60" s="5" t="s">
        <v>21</v>
      </c>
      <c r="F60" s="5" t="s">
        <v>21</v>
      </c>
      <c r="G60" s="5" t="s">
        <v>21</v>
      </c>
      <c r="H60" s="6" t="s">
        <v>52</v>
      </c>
      <c r="I60" s="44" t="s">
        <v>163</v>
      </c>
      <c r="J60" s="7" t="s">
        <v>21</v>
      </c>
      <c r="K60" s="7" t="s">
        <v>21</v>
      </c>
      <c r="L60" s="8"/>
      <c r="M60" s="6" t="s">
        <v>199</v>
      </c>
      <c r="N60" s="28" t="s">
        <v>200</v>
      </c>
      <c r="O60" s="28" t="s">
        <v>201</v>
      </c>
      <c r="P60" s="26"/>
      <c r="Q60" s="26"/>
    </row>
    <row r="61" spans="1:17">
      <c r="A61" s="25">
        <v>60</v>
      </c>
      <c r="C61" s="6" t="s">
        <v>202</v>
      </c>
      <c r="D61" s="6" t="s">
        <v>203</v>
      </c>
      <c r="E61" s="5" t="s">
        <v>21</v>
      </c>
      <c r="F61" s="5" t="s">
        <v>21</v>
      </c>
      <c r="G61" s="5" t="s">
        <v>21</v>
      </c>
      <c r="H61" s="6" t="s">
        <v>52</v>
      </c>
      <c r="I61" s="44" t="s">
        <v>163</v>
      </c>
      <c r="J61" s="7" t="s">
        <v>21</v>
      </c>
      <c r="K61" s="7" t="s">
        <v>21</v>
      </c>
      <c r="L61" s="8"/>
      <c r="M61" s="6" t="s">
        <v>204</v>
      </c>
      <c r="N61" s="28" t="s">
        <v>205</v>
      </c>
      <c r="O61" s="28" t="s">
        <v>206</v>
      </c>
      <c r="P61" s="26"/>
      <c r="Q61" s="26"/>
    </row>
    <row r="62" spans="1:17">
      <c r="A62" s="25">
        <v>61</v>
      </c>
      <c r="C62" s="6" t="s">
        <v>207</v>
      </c>
      <c r="D62" s="6" t="s">
        <v>208</v>
      </c>
      <c r="E62" s="5" t="s">
        <v>21</v>
      </c>
      <c r="F62" s="5" t="s">
        <v>21</v>
      </c>
      <c r="G62" s="5" t="s">
        <v>21</v>
      </c>
      <c r="H62" s="6" t="s">
        <v>52</v>
      </c>
      <c r="I62" s="44" t="s">
        <v>163</v>
      </c>
      <c r="J62" s="7" t="s">
        <v>21</v>
      </c>
      <c r="K62" s="7" t="s">
        <v>21</v>
      </c>
      <c r="L62" s="8"/>
      <c r="M62" s="6" t="s">
        <v>209</v>
      </c>
      <c r="N62" s="28" t="s">
        <v>210</v>
      </c>
      <c r="O62" s="28" t="s">
        <v>211</v>
      </c>
      <c r="P62" s="26"/>
      <c r="Q62" s="26"/>
    </row>
    <row r="63" spans="1:17">
      <c r="A63" s="25">
        <v>62</v>
      </c>
      <c r="C63" s="6" t="s">
        <v>164</v>
      </c>
      <c r="D63" s="6" t="s">
        <v>212</v>
      </c>
      <c r="E63" s="5" t="s">
        <v>21</v>
      </c>
      <c r="F63" s="5" t="s">
        <v>21</v>
      </c>
      <c r="G63" s="5" t="s">
        <v>21</v>
      </c>
      <c r="H63" s="6" t="s">
        <v>22</v>
      </c>
      <c r="J63" s="27" t="s">
        <v>23</v>
      </c>
      <c r="K63" s="7" t="s">
        <v>21</v>
      </c>
      <c r="L63" s="8"/>
      <c r="M63" s="6"/>
      <c r="N63" s="11"/>
      <c r="O63" s="28"/>
      <c r="P63" s="26"/>
      <c r="Q63" s="26"/>
    </row>
    <row r="64" spans="1:17">
      <c r="A64" s="25">
        <v>63</v>
      </c>
      <c r="C64" s="6" t="s">
        <v>169</v>
      </c>
      <c r="D64" s="6" t="s">
        <v>213</v>
      </c>
      <c r="E64" s="5" t="s">
        <v>21</v>
      </c>
      <c r="F64" s="5" t="s">
        <v>21</v>
      </c>
      <c r="G64" s="5" t="s">
        <v>21</v>
      </c>
      <c r="H64" s="6" t="s">
        <v>22</v>
      </c>
      <c r="J64" s="27" t="s">
        <v>23</v>
      </c>
      <c r="K64" s="7" t="s">
        <v>21</v>
      </c>
      <c r="L64" s="8"/>
      <c r="M64" s="6"/>
      <c r="N64" s="28"/>
      <c r="O64" s="28"/>
      <c r="P64" s="26"/>
      <c r="Q64" s="26"/>
    </row>
    <row r="65" spans="1:17">
      <c r="A65" s="25">
        <v>64</v>
      </c>
      <c r="C65" s="6" t="s">
        <v>174</v>
      </c>
      <c r="D65" s="6" t="s">
        <v>214</v>
      </c>
      <c r="E65" s="5" t="s">
        <v>21</v>
      </c>
      <c r="F65" s="5" t="s">
        <v>21</v>
      </c>
      <c r="G65" s="5" t="s">
        <v>21</v>
      </c>
      <c r="H65" s="6" t="s">
        <v>22</v>
      </c>
      <c r="J65" s="27" t="s">
        <v>23</v>
      </c>
      <c r="K65" s="7" t="s">
        <v>21</v>
      </c>
      <c r="L65" s="8"/>
      <c r="M65" s="6"/>
      <c r="N65" s="28"/>
      <c r="O65" s="28"/>
      <c r="P65" s="26"/>
      <c r="Q65" s="26"/>
    </row>
    <row r="66" spans="1:17">
      <c r="A66" s="25">
        <v>65</v>
      </c>
      <c r="C66" s="6" t="s">
        <v>179</v>
      </c>
      <c r="D66" s="6" t="s">
        <v>215</v>
      </c>
      <c r="E66" s="5" t="s">
        <v>21</v>
      </c>
      <c r="F66" s="5" t="s">
        <v>21</v>
      </c>
      <c r="G66" s="5" t="s">
        <v>21</v>
      </c>
      <c r="H66" s="6" t="s">
        <v>22</v>
      </c>
      <c r="J66" s="27" t="s">
        <v>23</v>
      </c>
      <c r="K66" s="7" t="s">
        <v>21</v>
      </c>
      <c r="L66" s="8"/>
      <c r="M66" s="6"/>
      <c r="N66" s="28"/>
      <c r="O66" s="28"/>
      <c r="P66" s="26"/>
      <c r="Q66" s="26"/>
    </row>
    <row r="67" spans="1:17">
      <c r="A67" s="25">
        <v>66</v>
      </c>
      <c r="C67" s="6" t="s">
        <v>184</v>
      </c>
      <c r="D67" s="6" t="s">
        <v>216</v>
      </c>
      <c r="E67" s="5" t="s">
        <v>21</v>
      </c>
      <c r="F67" s="5" t="s">
        <v>21</v>
      </c>
      <c r="G67" s="5" t="s">
        <v>21</v>
      </c>
      <c r="H67" s="6" t="s">
        <v>22</v>
      </c>
      <c r="J67" s="27" t="s">
        <v>23</v>
      </c>
      <c r="K67" s="7" t="s">
        <v>21</v>
      </c>
      <c r="L67" s="8"/>
      <c r="M67" s="6"/>
      <c r="N67" s="28"/>
      <c r="O67" s="28"/>
      <c r="P67" s="26"/>
      <c r="Q67" s="26"/>
    </row>
    <row r="68" spans="1:17">
      <c r="A68" s="25">
        <v>67</v>
      </c>
      <c r="C68" s="6" t="s">
        <v>189</v>
      </c>
      <c r="D68" s="6" t="s">
        <v>217</v>
      </c>
      <c r="E68" s="5" t="s">
        <v>21</v>
      </c>
      <c r="F68" s="5" t="s">
        <v>21</v>
      </c>
      <c r="G68" s="5" t="s">
        <v>21</v>
      </c>
      <c r="H68" s="6" t="s">
        <v>22</v>
      </c>
      <c r="J68" s="27" t="s">
        <v>23</v>
      </c>
      <c r="K68" s="7" t="s">
        <v>21</v>
      </c>
      <c r="L68" s="8"/>
      <c r="M68" s="6"/>
      <c r="N68" s="28"/>
      <c r="O68" s="28"/>
      <c r="P68" s="26"/>
      <c r="Q68" s="26"/>
    </row>
    <row r="69" spans="1:17">
      <c r="A69" s="25">
        <v>68</v>
      </c>
      <c r="C69" s="6" t="s">
        <v>194</v>
      </c>
      <c r="D69" s="6" t="s">
        <v>218</v>
      </c>
      <c r="E69" s="5" t="s">
        <v>21</v>
      </c>
      <c r="F69" s="5" t="s">
        <v>21</v>
      </c>
      <c r="G69" s="5" t="s">
        <v>21</v>
      </c>
      <c r="H69" s="6" t="s">
        <v>22</v>
      </c>
      <c r="J69" s="27" t="s">
        <v>23</v>
      </c>
      <c r="K69" s="7" t="s">
        <v>21</v>
      </c>
      <c r="L69" s="8"/>
      <c r="M69" s="6"/>
      <c r="N69" s="28"/>
      <c r="O69" s="28"/>
      <c r="P69" s="26"/>
      <c r="Q69" s="26"/>
    </row>
    <row r="70" spans="1:17">
      <c r="A70" s="25">
        <v>69</v>
      </c>
      <c r="C70" s="6" t="s">
        <v>199</v>
      </c>
      <c r="D70" s="6" t="s">
        <v>219</v>
      </c>
      <c r="E70" s="5" t="s">
        <v>21</v>
      </c>
      <c r="F70" s="5" t="s">
        <v>21</v>
      </c>
      <c r="G70" s="5" t="s">
        <v>21</v>
      </c>
      <c r="H70" s="6" t="s">
        <v>22</v>
      </c>
      <c r="J70" s="27" t="s">
        <v>23</v>
      </c>
      <c r="K70" s="7" t="s">
        <v>21</v>
      </c>
      <c r="L70" s="8"/>
      <c r="M70" s="6"/>
      <c r="N70" s="28"/>
      <c r="O70" s="28"/>
      <c r="P70" s="26"/>
      <c r="Q70" s="26"/>
    </row>
    <row r="71" spans="1:17">
      <c r="A71" s="25">
        <v>70</v>
      </c>
      <c r="C71" s="6" t="s">
        <v>204</v>
      </c>
      <c r="D71" s="6" t="s">
        <v>220</v>
      </c>
      <c r="E71" s="5" t="s">
        <v>21</v>
      </c>
      <c r="F71" s="5" t="s">
        <v>21</v>
      </c>
      <c r="G71" s="5" t="s">
        <v>21</v>
      </c>
      <c r="H71" s="6" t="s">
        <v>22</v>
      </c>
      <c r="J71" s="27" t="s">
        <v>23</v>
      </c>
      <c r="K71" s="7" t="s">
        <v>21</v>
      </c>
      <c r="L71" s="8"/>
      <c r="M71" s="6"/>
      <c r="N71" s="28"/>
      <c r="O71" s="28"/>
      <c r="P71" s="26"/>
      <c r="Q71" s="26"/>
    </row>
    <row r="72" spans="1:17">
      <c r="A72" s="25">
        <v>71</v>
      </c>
      <c r="C72" s="6" t="s">
        <v>209</v>
      </c>
      <c r="D72" s="6" t="s">
        <v>221</v>
      </c>
      <c r="E72" s="5" t="s">
        <v>21</v>
      </c>
      <c r="F72" s="5" t="s">
        <v>21</v>
      </c>
      <c r="G72" s="5" t="s">
        <v>21</v>
      </c>
      <c r="H72" s="6" t="s">
        <v>22</v>
      </c>
      <c r="J72" s="27" t="s">
        <v>23</v>
      </c>
      <c r="K72" s="7" t="s">
        <v>21</v>
      </c>
      <c r="L72" s="8"/>
      <c r="M72" s="6"/>
      <c r="N72" s="28"/>
      <c r="O72" s="28"/>
      <c r="P72" s="26"/>
      <c r="Q72" s="26"/>
    </row>
    <row r="73" spans="1:17">
      <c r="A73" s="25">
        <v>72</v>
      </c>
      <c r="B73" s="40">
        <v>3.04</v>
      </c>
      <c r="C73" s="6" t="s">
        <v>222</v>
      </c>
      <c r="D73" s="6" t="s">
        <v>223</v>
      </c>
      <c r="E73" s="5" t="s">
        <v>21</v>
      </c>
      <c r="F73" s="5" t="s">
        <v>21</v>
      </c>
      <c r="G73" s="5" t="s">
        <v>21</v>
      </c>
      <c r="H73" s="6" t="s">
        <v>133</v>
      </c>
      <c r="I73" s="44" t="str">
        <f>CONCATENATE("(",C73,"&gt;=5&amp;",C73,"&lt;=99)|",C73,"==-9|",C73,"==.")</f>
        <v>(u3_04_1&gt;=5&amp;u3_04_1&lt;=99)|u3_04_1==-9|u3_04_1==.</v>
      </c>
      <c r="J73" s="27" t="s">
        <v>23</v>
      </c>
      <c r="K73" s="7" t="s">
        <v>21</v>
      </c>
      <c r="L73" s="8"/>
      <c r="M73" s="26"/>
      <c r="N73" s="28"/>
      <c r="O73" s="28"/>
      <c r="P73" s="26"/>
      <c r="Q73" s="26"/>
    </row>
    <row r="74" spans="1:17">
      <c r="A74" s="25">
        <v>73</v>
      </c>
      <c r="C74" s="6" t="s">
        <v>224</v>
      </c>
      <c r="D74" s="6" t="s">
        <v>225</v>
      </c>
      <c r="E74" s="5" t="s">
        <v>21</v>
      </c>
      <c r="F74" s="5" t="s">
        <v>21</v>
      </c>
      <c r="G74" s="5" t="s">
        <v>21</v>
      </c>
      <c r="H74" s="6" t="s">
        <v>133</v>
      </c>
      <c r="I74" s="44" t="str">
        <f t="shared" ref="I74:I82" si="0">CONCATENATE("(",C74,"&gt;=5&amp;",C74,"&lt;=99)|",C74,"==-9|",C74,"==.")</f>
        <v>(u3_04_2&gt;=5&amp;u3_04_2&lt;=99)|u3_04_2==-9|u3_04_2==.</v>
      </c>
      <c r="J74" s="27" t="s">
        <v>23</v>
      </c>
      <c r="K74" s="7" t="s">
        <v>21</v>
      </c>
      <c r="L74" s="8"/>
      <c r="M74" s="26"/>
      <c r="N74" s="28"/>
      <c r="O74" s="28"/>
      <c r="P74" s="26"/>
      <c r="Q74" s="26"/>
    </row>
    <row r="75" spans="1:17">
      <c r="A75" s="25">
        <v>74</v>
      </c>
      <c r="C75" s="6" t="s">
        <v>226</v>
      </c>
      <c r="D75" s="6" t="s">
        <v>227</v>
      </c>
      <c r="E75" s="5" t="s">
        <v>21</v>
      </c>
      <c r="F75" s="5" t="s">
        <v>21</v>
      </c>
      <c r="G75" s="5" t="s">
        <v>21</v>
      </c>
      <c r="H75" s="6" t="s">
        <v>133</v>
      </c>
      <c r="I75" s="44" t="str">
        <f t="shared" si="0"/>
        <v>(u3_04_3&gt;=5&amp;u3_04_3&lt;=99)|u3_04_3==-9|u3_04_3==.</v>
      </c>
      <c r="J75" s="27" t="s">
        <v>23</v>
      </c>
      <c r="K75" s="7" t="s">
        <v>21</v>
      </c>
      <c r="L75" s="8"/>
      <c r="M75" s="26"/>
      <c r="N75" s="28"/>
      <c r="O75" s="28"/>
      <c r="P75" s="26"/>
      <c r="Q75" s="26"/>
    </row>
    <row r="76" spans="1:17">
      <c r="A76" s="25">
        <v>75</v>
      </c>
      <c r="C76" s="6" t="s">
        <v>228</v>
      </c>
      <c r="D76" s="6" t="s">
        <v>229</v>
      </c>
      <c r="E76" s="5" t="s">
        <v>21</v>
      </c>
      <c r="F76" s="5" t="s">
        <v>21</v>
      </c>
      <c r="G76" s="5" t="s">
        <v>21</v>
      </c>
      <c r="H76" s="6" t="s">
        <v>133</v>
      </c>
      <c r="I76" s="44" t="str">
        <f t="shared" si="0"/>
        <v>(u3_04_4&gt;=5&amp;u3_04_4&lt;=99)|u3_04_4==-9|u3_04_4==.</v>
      </c>
      <c r="J76" s="27" t="s">
        <v>23</v>
      </c>
      <c r="K76" s="7" t="s">
        <v>21</v>
      </c>
      <c r="L76" s="8"/>
      <c r="M76" s="26"/>
      <c r="N76" s="28"/>
      <c r="O76" s="28"/>
      <c r="P76" s="26"/>
      <c r="Q76" s="26"/>
    </row>
    <row r="77" spans="1:17">
      <c r="A77" s="25">
        <v>76</v>
      </c>
      <c r="C77" s="6" t="s">
        <v>230</v>
      </c>
      <c r="D77" s="6" t="s">
        <v>231</v>
      </c>
      <c r="E77" s="5" t="s">
        <v>21</v>
      </c>
      <c r="F77" s="5" t="s">
        <v>21</v>
      </c>
      <c r="G77" s="5" t="s">
        <v>21</v>
      </c>
      <c r="H77" s="6" t="s">
        <v>133</v>
      </c>
      <c r="I77" s="44" t="str">
        <f t="shared" si="0"/>
        <v>(u3_04_5&gt;=5&amp;u3_04_5&lt;=99)|u3_04_5==-9|u3_04_5==.</v>
      </c>
      <c r="J77" s="27" t="s">
        <v>23</v>
      </c>
      <c r="K77" s="7" t="s">
        <v>21</v>
      </c>
      <c r="L77" s="8"/>
      <c r="M77" s="26"/>
      <c r="N77" s="28"/>
      <c r="O77" s="28"/>
      <c r="P77" s="26"/>
      <c r="Q77" s="26"/>
    </row>
    <row r="78" spans="1:17">
      <c r="A78" s="25">
        <v>77</v>
      </c>
      <c r="C78" s="6" t="s">
        <v>232</v>
      </c>
      <c r="D78" s="6" t="s">
        <v>233</v>
      </c>
      <c r="E78" s="5" t="s">
        <v>21</v>
      </c>
      <c r="F78" s="5" t="s">
        <v>21</v>
      </c>
      <c r="G78" s="5" t="s">
        <v>21</v>
      </c>
      <c r="H78" s="6" t="s">
        <v>133</v>
      </c>
      <c r="I78" s="44" t="str">
        <f t="shared" si="0"/>
        <v>(u3_04_6&gt;=5&amp;u3_04_6&lt;=99)|u3_04_6==-9|u3_04_6==.</v>
      </c>
      <c r="J78" s="27" t="s">
        <v>23</v>
      </c>
      <c r="K78" s="7" t="s">
        <v>21</v>
      </c>
      <c r="L78" s="8"/>
      <c r="M78" s="26"/>
      <c r="N78" s="28"/>
      <c r="O78" s="28"/>
      <c r="P78" s="26"/>
      <c r="Q78" s="26"/>
    </row>
    <row r="79" spans="1:17">
      <c r="A79" s="25">
        <v>78</v>
      </c>
      <c r="C79" s="6" t="s">
        <v>234</v>
      </c>
      <c r="D79" s="6" t="s">
        <v>235</v>
      </c>
      <c r="E79" s="5" t="s">
        <v>21</v>
      </c>
      <c r="F79" s="5" t="s">
        <v>21</v>
      </c>
      <c r="G79" s="5" t="s">
        <v>21</v>
      </c>
      <c r="H79" s="6" t="s">
        <v>133</v>
      </c>
      <c r="I79" s="44" t="str">
        <f t="shared" si="0"/>
        <v>(u3_04_7&gt;=5&amp;u3_04_7&lt;=99)|u3_04_7==-9|u3_04_7==.</v>
      </c>
      <c r="J79" s="27" t="s">
        <v>23</v>
      </c>
      <c r="K79" s="7" t="s">
        <v>21</v>
      </c>
      <c r="L79" s="8"/>
      <c r="M79" s="26"/>
      <c r="N79" s="28"/>
      <c r="O79" s="28"/>
      <c r="P79" s="26"/>
      <c r="Q79" s="26"/>
    </row>
    <row r="80" spans="1:17">
      <c r="A80" s="25">
        <v>79</v>
      </c>
      <c r="C80" s="6" t="s">
        <v>236</v>
      </c>
      <c r="D80" s="6" t="s">
        <v>237</v>
      </c>
      <c r="E80" s="5" t="s">
        <v>21</v>
      </c>
      <c r="F80" s="5" t="s">
        <v>21</v>
      </c>
      <c r="G80" s="5" t="s">
        <v>21</v>
      </c>
      <c r="H80" s="6" t="s">
        <v>133</v>
      </c>
      <c r="I80" s="44" t="str">
        <f t="shared" si="0"/>
        <v>(u3_04_8&gt;=5&amp;u3_04_8&lt;=99)|u3_04_8==-9|u3_04_8==.</v>
      </c>
      <c r="J80" s="27" t="s">
        <v>23</v>
      </c>
      <c r="K80" s="7" t="s">
        <v>21</v>
      </c>
      <c r="L80" s="8"/>
      <c r="M80" s="26"/>
      <c r="N80" s="28"/>
      <c r="O80" s="28"/>
      <c r="P80" s="26"/>
      <c r="Q80" s="26"/>
    </row>
    <row r="81" spans="1:17">
      <c r="A81" s="25">
        <v>80</v>
      </c>
      <c r="C81" s="6" t="s">
        <v>238</v>
      </c>
      <c r="D81" s="6" t="s">
        <v>239</v>
      </c>
      <c r="E81" s="5" t="s">
        <v>21</v>
      </c>
      <c r="F81" s="5" t="s">
        <v>21</v>
      </c>
      <c r="G81" s="5" t="s">
        <v>21</v>
      </c>
      <c r="H81" s="6" t="s">
        <v>133</v>
      </c>
      <c r="I81" s="44" t="str">
        <f t="shared" si="0"/>
        <v>(u3_04_9&gt;=5&amp;u3_04_9&lt;=99)|u3_04_9==-9|u3_04_9==.</v>
      </c>
      <c r="J81" s="27" t="s">
        <v>23</v>
      </c>
      <c r="K81" s="7" t="s">
        <v>21</v>
      </c>
      <c r="L81" s="8"/>
      <c r="M81" s="26"/>
      <c r="N81" s="28"/>
      <c r="O81" s="28"/>
      <c r="P81" s="26"/>
      <c r="Q81" s="26"/>
    </row>
    <row r="82" spans="1:17">
      <c r="A82" s="25">
        <v>81</v>
      </c>
      <c r="C82" s="6" t="s">
        <v>240</v>
      </c>
      <c r="D82" s="6" t="s">
        <v>241</v>
      </c>
      <c r="E82" s="5" t="s">
        <v>21</v>
      </c>
      <c r="F82" s="5" t="s">
        <v>21</v>
      </c>
      <c r="G82" s="5" t="s">
        <v>21</v>
      </c>
      <c r="H82" s="6" t="s">
        <v>133</v>
      </c>
      <c r="I82" s="44" t="str">
        <f t="shared" si="0"/>
        <v>(u3_04_10&gt;=5&amp;u3_04_10&lt;=99)|u3_04_10==-9|u3_04_10==.</v>
      </c>
      <c r="J82" s="27" t="s">
        <v>23</v>
      </c>
      <c r="K82" s="7" t="s">
        <v>21</v>
      </c>
      <c r="L82" s="8"/>
      <c r="M82" s="26"/>
      <c r="N82" s="28"/>
      <c r="O82" s="28"/>
      <c r="P82" s="26"/>
      <c r="Q82" s="26"/>
    </row>
    <row r="83" spans="1:17">
      <c r="A83" s="25">
        <v>82</v>
      </c>
      <c r="B83" s="40">
        <v>3.05</v>
      </c>
      <c r="C83" s="6" t="s">
        <v>242</v>
      </c>
      <c r="D83" s="6" t="s">
        <v>243</v>
      </c>
      <c r="E83" s="5" t="s">
        <v>21</v>
      </c>
      <c r="F83" s="5" t="s">
        <v>21</v>
      </c>
      <c r="G83" s="5" t="s">
        <v>21</v>
      </c>
      <c r="H83" s="6" t="s">
        <v>52</v>
      </c>
      <c r="I83" s="44" t="s">
        <v>118</v>
      </c>
      <c r="J83" s="27" t="s">
        <v>23</v>
      </c>
      <c r="K83" s="7" t="s">
        <v>21</v>
      </c>
      <c r="L83" s="8"/>
      <c r="M83" s="26"/>
      <c r="N83" s="28"/>
      <c r="O83" s="28"/>
      <c r="P83" s="26"/>
      <c r="Q83" s="26"/>
    </row>
    <row r="84" spans="1:17">
      <c r="A84" s="25">
        <v>83</v>
      </c>
      <c r="C84" s="6" t="s">
        <v>244</v>
      </c>
      <c r="D84" s="6" t="s">
        <v>245</v>
      </c>
      <c r="E84" s="5" t="s">
        <v>21</v>
      </c>
      <c r="F84" s="5" t="s">
        <v>21</v>
      </c>
      <c r="G84" s="5" t="s">
        <v>21</v>
      </c>
      <c r="H84" s="6" t="s">
        <v>52</v>
      </c>
      <c r="I84" s="44" t="s">
        <v>118</v>
      </c>
      <c r="J84" s="27" t="s">
        <v>23</v>
      </c>
      <c r="K84" s="7" t="s">
        <v>21</v>
      </c>
      <c r="L84" s="8"/>
      <c r="M84" s="26"/>
      <c r="N84" s="28"/>
      <c r="O84" s="28"/>
      <c r="P84" s="26"/>
      <c r="Q84" s="26"/>
    </row>
    <row r="85" spans="1:17">
      <c r="A85" s="25">
        <v>84</v>
      </c>
      <c r="C85" s="6" t="s">
        <v>246</v>
      </c>
      <c r="D85" s="6" t="s">
        <v>247</v>
      </c>
      <c r="E85" s="5" t="s">
        <v>21</v>
      </c>
      <c r="F85" s="5" t="s">
        <v>21</v>
      </c>
      <c r="G85" s="5" t="s">
        <v>21</v>
      </c>
      <c r="H85" s="6" t="s">
        <v>52</v>
      </c>
      <c r="I85" s="44" t="s">
        <v>118</v>
      </c>
      <c r="J85" s="27" t="s">
        <v>23</v>
      </c>
      <c r="K85" s="7" t="s">
        <v>21</v>
      </c>
      <c r="L85" s="8"/>
      <c r="M85" s="26"/>
      <c r="N85" s="28"/>
      <c r="O85" s="28"/>
      <c r="P85" s="26"/>
      <c r="Q85" s="26"/>
    </row>
    <row r="86" spans="1:17">
      <c r="A86" s="25">
        <v>85</v>
      </c>
      <c r="C86" s="6" t="s">
        <v>248</v>
      </c>
      <c r="D86" s="6" t="s">
        <v>249</v>
      </c>
      <c r="E86" s="5" t="s">
        <v>21</v>
      </c>
      <c r="F86" s="5" t="s">
        <v>21</v>
      </c>
      <c r="G86" s="5" t="s">
        <v>21</v>
      </c>
      <c r="H86" s="6" t="s">
        <v>52</v>
      </c>
      <c r="I86" s="44" t="s">
        <v>118</v>
      </c>
      <c r="J86" s="27" t="s">
        <v>23</v>
      </c>
      <c r="K86" s="7" t="s">
        <v>21</v>
      </c>
      <c r="L86" s="8"/>
      <c r="M86" s="26"/>
      <c r="N86" s="28"/>
      <c r="O86" s="28"/>
      <c r="P86" s="26"/>
      <c r="Q86" s="26"/>
    </row>
    <row r="87" spans="1:17">
      <c r="A87" s="25">
        <v>86</v>
      </c>
      <c r="C87" s="6" t="s">
        <v>250</v>
      </c>
      <c r="D87" s="6" t="s">
        <v>251</v>
      </c>
      <c r="E87" s="5" t="s">
        <v>21</v>
      </c>
      <c r="F87" s="5" t="s">
        <v>21</v>
      </c>
      <c r="G87" s="5" t="s">
        <v>21</v>
      </c>
      <c r="H87" s="6" t="s">
        <v>52</v>
      </c>
      <c r="I87" s="44" t="s">
        <v>118</v>
      </c>
      <c r="J87" s="27" t="s">
        <v>23</v>
      </c>
      <c r="K87" s="7" t="s">
        <v>21</v>
      </c>
      <c r="L87" s="8"/>
      <c r="M87" s="26"/>
      <c r="N87" s="28"/>
      <c r="O87" s="28"/>
      <c r="P87" s="26"/>
      <c r="Q87" s="26"/>
    </row>
    <row r="88" spans="1:17">
      <c r="A88" s="25">
        <v>87</v>
      </c>
      <c r="C88" s="6" t="s">
        <v>252</v>
      </c>
      <c r="D88" s="6" t="s">
        <v>253</v>
      </c>
      <c r="E88" s="5" t="s">
        <v>21</v>
      </c>
      <c r="F88" s="5" t="s">
        <v>21</v>
      </c>
      <c r="G88" s="5" t="s">
        <v>21</v>
      </c>
      <c r="H88" s="6" t="s">
        <v>52</v>
      </c>
      <c r="I88" s="44" t="s">
        <v>118</v>
      </c>
      <c r="J88" s="27" t="s">
        <v>23</v>
      </c>
      <c r="K88" s="7" t="s">
        <v>21</v>
      </c>
      <c r="L88" s="8"/>
      <c r="M88" s="26"/>
      <c r="N88" s="28"/>
      <c r="O88" s="28"/>
      <c r="P88" s="26"/>
      <c r="Q88" s="26"/>
    </row>
    <row r="89" spans="1:17">
      <c r="A89" s="25">
        <v>88</v>
      </c>
      <c r="C89" s="6" t="s">
        <v>254</v>
      </c>
      <c r="D89" s="6" t="s">
        <v>255</v>
      </c>
      <c r="E89" s="5" t="s">
        <v>21</v>
      </c>
      <c r="F89" s="5" t="s">
        <v>21</v>
      </c>
      <c r="G89" s="5" t="s">
        <v>21</v>
      </c>
      <c r="H89" s="6" t="s">
        <v>52</v>
      </c>
      <c r="I89" s="44" t="s">
        <v>118</v>
      </c>
      <c r="J89" s="27" t="s">
        <v>23</v>
      </c>
      <c r="K89" s="7" t="s">
        <v>21</v>
      </c>
      <c r="L89" s="8"/>
      <c r="M89" s="26"/>
      <c r="N89" s="28"/>
      <c r="O89" s="28"/>
      <c r="P89" s="26"/>
      <c r="Q89" s="26"/>
    </row>
    <row r="90" spans="1:17">
      <c r="A90" s="25">
        <v>89</v>
      </c>
      <c r="C90" s="6" t="s">
        <v>256</v>
      </c>
      <c r="D90" s="6" t="s">
        <v>257</v>
      </c>
      <c r="E90" s="5" t="s">
        <v>21</v>
      </c>
      <c r="F90" s="5" t="s">
        <v>21</v>
      </c>
      <c r="G90" s="5" t="s">
        <v>21</v>
      </c>
      <c r="H90" s="6" t="s">
        <v>52</v>
      </c>
      <c r="I90" s="44" t="s">
        <v>118</v>
      </c>
      <c r="J90" s="27" t="s">
        <v>23</v>
      </c>
      <c r="K90" s="7" t="s">
        <v>21</v>
      </c>
      <c r="L90" s="8"/>
      <c r="M90" s="26"/>
      <c r="N90" s="28"/>
      <c r="O90" s="28"/>
      <c r="P90" s="26"/>
      <c r="Q90" s="26"/>
    </row>
    <row r="91" spans="1:17">
      <c r="A91" s="25">
        <v>90</v>
      </c>
      <c r="C91" s="6" t="s">
        <v>258</v>
      </c>
      <c r="D91" s="6" t="s">
        <v>259</v>
      </c>
      <c r="E91" s="5" t="s">
        <v>21</v>
      </c>
      <c r="F91" s="5" t="s">
        <v>21</v>
      </c>
      <c r="G91" s="5" t="s">
        <v>21</v>
      </c>
      <c r="H91" s="6" t="s">
        <v>52</v>
      </c>
      <c r="I91" s="44" t="s">
        <v>118</v>
      </c>
      <c r="J91" s="27" t="s">
        <v>23</v>
      </c>
      <c r="K91" s="7" t="s">
        <v>21</v>
      </c>
      <c r="L91" s="8"/>
      <c r="M91" s="26"/>
      <c r="N91" s="28"/>
      <c r="O91" s="28"/>
      <c r="P91" s="26"/>
      <c r="Q91" s="26"/>
    </row>
    <row r="92" spans="1:17">
      <c r="A92" s="25">
        <v>91</v>
      </c>
      <c r="C92" s="6" t="s">
        <v>260</v>
      </c>
      <c r="D92" s="6" t="s">
        <v>261</v>
      </c>
      <c r="E92" s="5" t="s">
        <v>21</v>
      </c>
      <c r="F92" s="5" t="s">
        <v>21</v>
      </c>
      <c r="G92" s="5" t="s">
        <v>21</v>
      </c>
      <c r="H92" s="6" t="s">
        <v>52</v>
      </c>
      <c r="I92" s="44" t="s">
        <v>118</v>
      </c>
      <c r="J92" s="27" t="s">
        <v>23</v>
      </c>
      <c r="K92" s="7" t="s">
        <v>21</v>
      </c>
      <c r="L92" s="8"/>
      <c r="M92" s="26"/>
      <c r="N92" s="28"/>
      <c r="O92" s="28"/>
      <c r="P92" s="26"/>
      <c r="Q92" s="26"/>
    </row>
    <row r="93" spans="1:17">
      <c r="A93" s="25">
        <v>92</v>
      </c>
      <c r="B93" s="40">
        <v>3.06</v>
      </c>
      <c r="C93" s="6" t="s">
        <v>262</v>
      </c>
      <c r="D93" s="6" t="s">
        <v>263</v>
      </c>
      <c r="E93" s="5" t="s">
        <v>21</v>
      </c>
      <c r="F93" s="5" t="s">
        <v>21</v>
      </c>
      <c r="G93" s="5" t="s">
        <v>21</v>
      </c>
      <c r="H93" s="6" t="s">
        <v>133</v>
      </c>
      <c r="I93" s="44" t="str">
        <f>CONCATENATE("(",C93,"&gt;=1&amp;",C93,"&lt;=52)|",C93,"==-9|",C93,"==.")</f>
        <v>(u3_06_1&gt;=1&amp;u3_06_1&lt;=52)|u3_06_1==-9|u3_06_1==.</v>
      </c>
      <c r="J93" s="27" t="s">
        <v>23</v>
      </c>
      <c r="K93" s="7" t="s">
        <v>21</v>
      </c>
      <c r="L93" s="8"/>
      <c r="M93" s="26"/>
      <c r="N93" s="28"/>
      <c r="O93" s="28"/>
      <c r="P93" s="26"/>
      <c r="Q93" s="26"/>
    </row>
    <row r="94" spans="1:17">
      <c r="A94" s="25">
        <v>93</v>
      </c>
      <c r="C94" s="6" t="s">
        <v>264</v>
      </c>
      <c r="D94" s="6" t="s">
        <v>265</v>
      </c>
      <c r="E94" s="5" t="s">
        <v>21</v>
      </c>
      <c r="F94" s="5" t="s">
        <v>21</v>
      </c>
      <c r="G94" s="5" t="s">
        <v>21</v>
      </c>
      <c r="H94" s="6" t="s">
        <v>133</v>
      </c>
      <c r="I94" s="44" t="str">
        <f t="shared" ref="I94:I102" si="1">CONCATENATE("(",C94,"&gt;=1&amp;",C94,"&lt;=52)|",C94,"==-9|",C94,"==.")</f>
        <v>(u3_06_2&gt;=1&amp;u3_06_2&lt;=52)|u3_06_2==-9|u3_06_2==.</v>
      </c>
      <c r="J94" s="27" t="s">
        <v>23</v>
      </c>
      <c r="K94" s="7" t="s">
        <v>21</v>
      </c>
      <c r="L94" s="8"/>
      <c r="M94" s="26"/>
      <c r="N94" s="28"/>
      <c r="O94" s="28"/>
      <c r="P94" s="26"/>
      <c r="Q94" s="26"/>
    </row>
    <row r="95" spans="1:17">
      <c r="A95" s="25">
        <v>94</v>
      </c>
      <c r="C95" s="6" t="s">
        <v>266</v>
      </c>
      <c r="D95" s="6" t="s">
        <v>267</v>
      </c>
      <c r="E95" s="5" t="s">
        <v>21</v>
      </c>
      <c r="F95" s="5" t="s">
        <v>21</v>
      </c>
      <c r="G95" s="5" t="s">
        <v>21</v>
      </c>
      <c r="H95" s="6" t="s">
        <v>133</v>
      </c>
      <c r="I95" s="44" t="str">
        <f t="shared" si="1"/>
        <v>(u3_06_3&gt;=1&amp;u3_06_3&lt;=52)|u3_06_3==-9|u3_06_3==.</v>
      </c>
      <c r="J95" s="27" t="s">
        <v>23</v>
      </c>
      <c r="K95" s="7" t="s">
        <v>21</v>
      </c>
      <c r="L95" s="8"/>
      <c r="M95" s="26"/>
      <c r="N95" s="28"/>
      <c r="O95" s="28"/>
      <c r="P95" s="26"/>
      <c r="Q95" s="26"/>
    </row>
    <row r="96" spans="1:17">
      <c r="A96" s="25">
        <v>95</v>
      </c>
      <c r="C96" s="6" t="s">
        <v>268</v>
      </c>
      <c r="D96" s="6" t="s">
        <v>269</v>
      </c>
      <c r="E96" s="5" t="s">
        <v>21</v>
      </c>
      <c r="F96" s="5" t="s">
        <v>21</v>
      </c>
      <c r="G96" s="5" t="s">
        <v>21</v>
      </c>
      <c r="H96" s="6" t="s">
        <v>133</v>
      </c>
      <c r="I96" s="44" t="str">
        <f t="shared" si="1"/>
        <v>(u3_06_4&gt;=1&amp;u3_06_4&lt;=52)|u3_06_4==-9|u3_06_4==.</v>
      </c>
      <c r="J96" s="27" t="s">
        <v>23</v>
      </c>
      <c r="K96" s="7" t="s">
        <v>21</v>
      </c>
      <c r="L96" s="8"/>
      <c r="M96" s="26"/>
      <c r="N96" s="28"/>
      <c r="O96" s="28"/>
      <c r="P96" s="26"/>
      <c r="Q96" s="26"/>
    </row>
    <row r="97" spans="1:17">
      <c r="A97" s="25">
        <v>96</v>
      </c>
      <c r="C97" s="6" t="s">
        <v>270</v>
      </c>
      <c r="D97" s="6" t="s">
        <v>271</v>
      </c>
      <c r="E97" s="5" t="s">
        <v>21</v>
      </c>
      <c r="F97" s="5" t="s">
        <v>21</v>
      </c>
      <c r="G97" s="5" t="s">
        <v>21</v>
      </c>
      <c r="H97" s="6" t="s">
        <v>133</v>
      </c>
      <c r="I97" s="44" t="str">
        <f t="shared" si="1"/>
        <v>(u3_06_5&gt;=1&amp;u3_06_5&lt;=52)|u3_06_5==-9|u3_06_5==.</v>
      </c>
      <c r="J97" s="27" t="s">
        <v>23</v>
      </c>
      <c r="K97" s="7" t="s">
        <v>21</v>
      </c>
      <c r="L97" s="8"/>
      <c r="M97" s="26"/>
      <c r="N97" s="28"/>
      <c r="O97" s="28"/>
      <c r="P97" s="26"/>
      <c r="Q97" s="26"/>
    </row>
    <row r="98" spans="1:17">
      <c r="A98" s="25">
        <v>97</v>
      </c>
      <c r="C98" s="6" t="s">
        <v>272</v>
      </c>
      <c r="D98" s="6" t="s">
        <v>273</v>
      </c>
      <c r="E98" s="5" t="s">
        <v>21</v>
      </c>
      <c r="F98" s="5" t="s">
        <v>21</v>
      </c>
      <c r="G98" s="5" t="s">
        <v>21</v>
      </c>
      <c r="H98" s="6" t="s">
        <v>133</v>
      </c>
      <c r="I98" s="44" t="str">
        <f t="shared" si="1"/>
        <v>(u3_06_6&gt;=1&amp;u3_06_6&lt;=52)|u3_06_6==-9|u3_06_6==.</v>
      </c>
      <c r="J98" s="27" t="s">
        <v>23</v>
      </c>
      <c r="K98" s="7" t="s">
        <v>21</v>
      </c>
      <c r="L98" s="8"/>
      <c r="M98" s="26"/>
      <c r="N98" s="28"/>
      <c r="O98" s="28"/>
      <c r="P98" s="26"/>
      <c r="Q98" s="26"/>
    </row>
    <row r="99" spans="1:17">
      <c r="A99" s="25">
        <v>98</v>
      </c>
      <c r="C99" s="6" t="s">
        <v>274</v>
      </c>
      <c r="D99" s="6" t="s">
        <v>275</v>
      </c>
      <c r="E99" s="5" t="s">
        <v>21</v>
      </c>
      <c r="F99" s="5" t="s">
        <v>21</v>
      </c>
      <c r="G99" s="5" t="s">
        <v>21</v>
      </c>
      <c r="H99" s="6" t="s">
        <v>133</v>
      </c>
      <c r="I99" s="44" t="str">
        <f t="shared" si="1"/>
        <v>(u3_06_7&gt;=1&amp;u3_06_7&lt;=52)|u3_06_7==-9|u3_06_7==.</v>
      </c>
      <c r="J99" s="27" t="s">
        <v>23</v>
      </c>
      <c r="K99" s="7" t="s">
        <v>21</v>
      </c>
      <c r="L99" s="8"/>
      <c r="M99" s="26"/>
      <c r="N99" s="28"/>
      <c r="O99" s="28"/>
      <c r="P99" s="26"/>
      <c r="Q99" s="26"/>
    </row>
    <row r="100" spans="1:17">
      <c r="A100" s="25">
        <v>99</v>
      </c>
      <c r="C100" s="6" t="s">
        <v>276</v>
      </c>
      <c r="D100" s="6" t="s">
        <v>277</v>
      </c>
      <c r="E100" s="5" t="s">
        <v>21</v>
      </c>
      <c r="F100" s="5" t="s">
        <v>21</v>
      </c>
      <c r="G100" s="5" t="s">
        <v>21</v>
      </c>
      <c r="H100" s="6" t="s">
        <v>133</v>
      </c>
      <c r="I100" s="44" t="str">
        <f t="shared" si="1"/>
        <v>(u3_06_8&gt;=1&amp;u3_06_8&lt;=52)|u3_06_8==-9|u3_06_8==.</v>
      </c>
      <c r="J100" s="27" t="s">
        <v>23</v>
      </c>
      <c r="K100" s="7" t="s">
        <v>21</v>
      </c>
      <c r="L100" s="8"/>
      <c r="M100" s="26"/>
      <c r="N100" s="28"/>
      <c r="O100" s="28"/>
      <c r="P100" s="26"/>
      <c r="Q100" s="26"/>
    </row>
    <row r="101" spans="1:17">
      <c r="A101" s="25">
        <v>100</v>
      </c>
      <c r="C101" s="6" t="s">
        <v>278</v>
      </c>
      <c r="D101" s="6" t="s">
        <v>279</v>
      </c>
      <c r="E101" s="5" t="s">
        <v>21</v>
      </c>
      <c r="F101" s="5" t="s">
        <v>21</v>
      </c>
      <c r="G101" s="5" t="s">
        <v>21</v>
      </c>
      <c r="H101" s="6" t="s">
        <v>133</v>
      </c>
      <c r="I101" s="44" t="str">
        <f t="shared" si="1"/>
        <v>(u3_06_9&gt;=1&amp;u3_06_9&lt;=52)|u3_06_9==-9|u3_06_9==.</v>
      </c>
      <c r="J101" s="27" t="s">
        <v>23</v>
      </c>
      <c r="K101" s="7" t="s">
        <v>21</v>
      </c>
      <c r="L101" s="8"/>
      <c r="M101" s="26"/>
      <c r="N101" s="28"/>
      <c r="O101" s="28"/>
      <c r="P101" s="26"/>
      <c r="Q101" s="26"/>
    </row>
    <row r="102" spans="1:17">
      <c r="A102" s="25">
        <v>101</v>
      </c>
      <c r="C102" s="6" t="s">
        <v>280</v>
      </c>
      <c r="D102" s="6" t="s">
        <v>281</v>
      </c>
      <c r="E102" s="5" t="s">
        <v>21</v>
      </c>
      <c r="F102" s="5" t="s">
        <v>21</v>
      </c>
      <c r="G102" s="5" t="s">
        <v>21</v>
      </c>
      <c r="H102" s="6" t="s">
        <v>133</v>
      </c>
      <c r="I102" s="44" t="str">
        <f t="shared" si="1"/>
        <v>(u3_06_10&gt;=1&amp;u3_06_10&lt;=52)|u3_06_10==-9|u3_06_10==.</v>
      </c>
      <c r="J102" s="27" t="s">
        <v>23</v>
      </c>
      <c r="K102" s="7" t="s">
        <v>21</v>
      </c>
      <c r="L102" s="8"/>
      <c r="M102" s="26"/>
      <c r="N102" s="28"/>
      <c r="O102" s="28"/>
      <c r="P102" s="26"/>
      <c r="Q102" s="26"/>
    </row>
    <row r="103" spans="1:17">
      <c r="A103" s="25">
        <v>102</v>
      </c>
      <c r="B103" s="40">
        <v>3.07</v>
      </c>
      <c r="C103" s="6" t="s">
        <v>282</v>
      </c>
      <c r="D103" s="6" t="s">
        <v>283</v>
      </c>
      <c r="E103" s="5" t="s">
        <v>21</v>
      </c>
      <c r="F103" s="5" t="s">
        <v>21</v>
      </c>
      <c r="G103" s="5" t="s">
        <v>21</v>
      </c>
      <c r="H103" s="6" t="s">
        <v>133</v>
      </c>
      <c r="I103" s="44" t="str">
        <f>CONCATENATE("(",C103,"&gt;=1&amp;",C103,"&lt;=120|",C103,"==-9|",C103,"==.")</f>
        <v>(u3_07_1&gt;=1&amp;u3_07_1&lt;=120|u3_07_1==-9|u3_07_1==.</v>
      </c>
      <c r="J103" s="27" t="s">
        <v>23</v>
      </c>
      <c r="K103" s="7" t="s">
        <v>21</v>
      </c>
      <c r="L103" s="8"/>
      <c r="M103" s="26"/>
      <c r="N103" s="28"/>
      <c r="O103" s="28"/>
      <c r="P103" s="26"/>
      <c r="Q103" s="26"/>
    </row>
    <row r="104" spans="1:17">
      <c r="A104" s="25">
        <v>103</v>
      </c>
      <c r="C104" s="6" t="s">
        <v>284</v>
      </c>
      <c r="D104" s="6" t="s">
        <v>285</v>
      </c>
      <c r="E104" s="5" t="s">
        <v>21</v>
      </c>
      <c r="F104" s="5" t="s">
        <v>21</v>
      </c>
      <c r="G104" s="5" t="s">
        <v>21</v>
      </c>
      <c r="H104" s="6" t="s">
        <v>133</v>
      </c>
      <c r="I104" s="44" t="str">
        <f t="shared" ref="I104:I112" si="2">CONCATENATE("(",C104,"&gt;=1&amp;",C104,"&lt;=120|",C104,"==-9|",C104,"==.")</f>
        <v>(u3_07_2&gt;=1&amp;u3_07_2&lt;=120|u3_07_2==-9|u3_07_2==.</v>
      </c>
      <c r="J104" s="27" t="s">
        <v>23</v>
      </c>
      <c r="K104" s="7" t="s">
        <v>21</v>
      </c>
      <c r="L104" s="8"/>
      <c r="M104" s="26"/>
      <c r="N104" s="28"/>
      <c r="O104" s="28"/>
      <c r="P104" s="26"/>
      <c r="Q104" s="26"/>
    </row>
    <row r="105" spans="1:17">
      <c r="A105" s="25">
        <v>104</v>
      </c>
      <c r="C105" s="6" t="s">
        <v>286</v>
      </c>
      <c r="D105" s="6" t="s">
        <v>287</v>
      </c>
      <c r="E105" s="5" t="s">
        <v>21</v>
      </c>
      <c r="F105" s="5" t="s">
        <v>21</v>
      </c>
      <c r="G105" s="5" t="s">
        <v>21</v>
      </c>
      <c r="H105" s="6" t="s">
        <v>133</v>
      </c>
      <c r="I105" s="44" t="str">
        <f t="shared" si="2"/>
        <v>(u3_07_3&gt;=1&amp;u3_07_3&lt;=120|u3_07_3==-9|u3_07_3==.</v>
      </c>
      <c r="J105" s="27" t="s">
        <v>23</v>
      </c>
      <c r="K105" s="7" t="s">
        <v>21</v>
      </c>
      <c r="L105" s="8"/>
      <c r="M105" s="26"/>
      <c r="N105" s="28"/>
      <c r="O105" s="28"/>
      <c r="P105" s="26"/>
      <c r="Q105" s="26"/>
    </row>
    <row r="106" spans="1:17">
      <c r="A106" s="25">
        <v>105</v>
      </c>
      <c r="C106" s="6" t="s">
        <v>288</v>
      </c>
      <c r="D106" s="6" t="s">
        <v>289</v>
      </c>
      <c r="E106" s="5" t="s">
        <v>21</v>
      </c>
      <c r="F106" s="5" t="s">
        <v>21</v>
      </c>
      <c r="G106" s="5" t="s">
        <v>21</v>
      </c>
      <c r="H106" s="6" t="s">
        <v>133</v>
      </c>
      <c r="I106" s="44" t="str">
        <f t="shared" si="2"/>
        <v>(u3_07_4&gt;=1&amp;u3_07_4&lt;=120|u3_07_4==-9|u3_07_4==.</v>
      </c>
      <c r="J106" s="27" t="s">
        <v>23</v>
      </c>
      <c r="K106" s="7" t="s">
        <v>21</v>
      </c>
      <c r="L106" s="8"/>
      <c r="M106" s="26"/>
      <c r="N106" s="28"/>
      <c r="O106" s="28"/>
      <c r="P106" s="26"/>
      <c r="Q106" s="26"/>
    </row>
    <row r="107" spans="1:17">
      <c r="A107" s="25">
        <v>106</v>
      </c>
      <c r="C107" s="6" t="s">
        <v>290</v>
      </c>
      <c r="D107" s="6" t="s">
        <v>291</v>
      </c>
      <c r="E107" s="5" t="s">
        <v>21</v>
      </c>
      <c r="F107" s="5" t="s">
        <v>21</v>
      </c>
      <c r="G107" s="5" t="s">
        <v>21</v>
      </c>
      <c r="H107" s="6" t="s">
        <v>133</v>
      </c>
      <c r="I107" s="44" t="str">
        <f t="shared" si="2"/>
        <v>(u3_07_5&gt;=1&amp;u3_07_5&lt;=120|u3_07_5==-9|u3_07_5==.</v>
      </c>
      <c r="J107" s="27" t="s">
        <v>23</v>
      </c>
      <c r="K107" s="7" t="s">
        <v>21</v>
      </c>
      <c r="L107" s="8"/>
      <c r="M107" s="26"/>
      <c r="N107" s="28"/>
      <c r="O107" s="28"/>
      <c r="P107" s="26"/>
      <c r="Q107" s="26"/>
    </row>
    <row r="108" spans="1:17">
      <c r="A108" s="25">
        <v>107</v>
      </c>
      <c r="C108" s="6" t="s">
        <v>292</v>
      </c>
      <c r="D108" s="6" t="s">
        <v>293</v>
      </c>
      <c r="E108" s="5" t="s">
        <v>21</v>
      </c>
      <c r="F108" s="5" t="s">
        <v>21</v>
      </c>
      <c r="G108" s="5" t="s">
        <v>21</v>
      </c>
      <c r="H108" s="6" t="s">
        <v>133</v>
      </c>
      <c r="I108" s="44" t="str">
        <f t="shared" si="2"/>
        <v>(u3_07_6&gt;=1&amp;u3_07_6&lt;=120|u3_07_6==-9|u3_07_6==.</v>
      </c>
      <c r="J108" s="27" t="s">
        <v>23</v>
      </c>
      <c r="K108" s="7" t="s">
        <v>21</v>
      </c>
      <c r="L108" s="8"/>
      <c r="M108" s="26"/>
      <c r="N108" s="28"/>
      <c r="O108" s="28"/>
      <c r="P108" s="26"/>
      <c r="Q108" s="26"/>
    </row>
    <row r="109" spans="1:17">
      <c r="A109" s="25">
        <v>108</v>
      </c>
      <c r="C109" s="6" t="s">
        <v>294</v>
      </c>
      <c r="D109" s="6" t="s">
        <v>295</v>
      </c>
      <c r="E109" s="5" t="s">
        <v>21</v>
      </c>
      <c r="F109" s="5" t="s">
        <v>21</v>
      </c>
      <c r="G109" s="5" t="s">
        <v>21</v>
      </c>
      <c r="H109" s="6" t="s">
        <v>133</v>
      </c>
      <c r="I109" s="44" t="str">
        <f t="shared" si="2"/>
        <v>(u3_07_7&gt;=1&amp;u3_07_7&lt;=120|u3_07_7==-9|u3_07_7==.</v>
      </c>
      <c r="J109" s="27" t="s">
        <v>23</v>
      </c>
      <c r="K109" s="7" t="s">
        <v>21</v>
      </c>
      <c r="L109" s="8"/>
      <c r="M109" s="26"/>
      <c r="N109" s="28"/>
      <c r="O109" s="28"/>
      <c r="P109" s="26"/>
      <c r="Q109" s="26"/>
    </row>
    <row r="110" spans="1:17">
      <c r="A110" s="25">
        <v>109</v>
      </c>
      <c r="C110" s="6" t="s">
        <v>296</v>
      </c>
      <c r="D110" s="6" t="s">
        <v>297</v>
      </c>
      <c r="E110" s="5" t="s">
        <v>21</v>
      </c>
      <c r="F110" s="5" t="s">
        <v>21</v>
      </c>
      <c r="G110" s="5" t="s">
        <v>21</v>
      </c>
      <c r="H110" s="6" t="s">
        <v>133</v>
      </c>
      <c r="I110" s="44" t="str">
        <f t="shared" si="2"/>
        <v>(u3_07_8&gt;=1&amp;u3_07_8&lt;=120|u3_07_8==-9|u3_07_8==.</v>
      </c>
      <c r="J110" s="27" t="s">
        <v>23</v>
      </c>
      <c r="K110" s="7" t="s">
        <v>21</v>
      </c>
      <c r="L110" s="8"/>
      <c r="M110" s="26"/>
      <c r="N110" s="28"/>
      <c r="O110" s="28"/>
      <c r="P110" s="26"/>
      <c r="Q110" s="26"/>
    </row>
    <row r="111" spans="1:17">
      <c r="A111" s="25">
        <v>110</v>
      </c>
      <c r="C111" s="6" t="s">
        <v>298</v>
      </c>
      <c r="D111" s="6" t="s">
        <v>299</v>
      </c>
      <c r="E111" s="5" t="s">
        <v>21</v>
      </c>
      <c r="F111" s="5" t="s">
        <v>21</v>
      </c>
      <c r="G111" s="5" t="s">
        <v>21</v>
      </c>
      <c r="H111" s="6" t="s">
        <v>133</v>
      </c>
      <c r="I111" s="44" t="str">
        <f t="shared" si="2"/>
        <v>(u3_07_9&gt;=1&amp;u3_07_9&lt;=120|u3_07_9==-9|u3_07_9==.</v>
      </c>
      <c r="J111" s="27" t="s">
        <v>23</v>
      </c>
      <c r="K111" s="7" t="s">
        <v>21</v>
      </c>
      <c r="L111" s="8"/>
      <c r="M111" s="26"/>
      <c r="N111" s="28"/>
      <c r="O111" s="28"/>
      <c r="P111" s="26"/>
      <c r="Q111" s="26"/>
    </row>
    <row r="112" spans="1:17">
      <c r="A112" s="25">
        <v>111</v>
      </c>
      <c r="C112" s="6" t="s">
        <v>300</v>
      </c>
      <c r="D112" s="6" t="s">
        <v>301</v>
      </c>
      <c r="E112" s="5" t="s">
        <v>21</v>
      </c>
      <c r="F112" s="5" t="s">
        <v>21</v>
      </c>
      <c r="G112" s="5" t="s">
        <v>21</v>
      </c>
      <c r="H112" s="6" t="s">
        <v>133</v>
      </c>
      <c r="I112" s="44" t="str">
        <f t="shared" si="2"/>
        <v>(u3_07_10&gt;=1&amp;u3_07_10&lt;=120|u3_07_10==-9|u3_07_10==.</v>
      </c>
      <c r="J112" s="27" t="s">
        <v>23</v>
      </c>
      <c r="K112" s="7" t="s">
        <v>21</v>
      </c>
      <c r="L112" s="8"/>
      <c r="M112" s="26"/>
      <c r="N112" s="28"/>
      <c r="O112" s="28"/>
      <c r="P112" s="26"/>
      <c r="Q112" s="26"/>
    </row>
    <row r="113" spans="1:17">
      <c r="A113" s="25">
        <v>112</v>
      </c>
      <c r="B113" s="40">
        <v>3.08</v>
      </c>
      <c r="C113" s="6" t="s">
        <v>302</v>
      </c>
      <c r="D113" s="6" t="s">
        <v>303</v>
      </c>
      <c r="E113" s="5" t="s">
        <v>21</v>
      </c>
      <c r="F113" s="5" t="s">
        <v>21</v>
      </c>
      <c r="G113" s="5" t="s">
        <v>21</v>
      </c>
      <c r="H113" s="6" t="s">
        <v>52</v>
      </c>
      <c r="I113" s="12" t="s">
        <v>118</v>
      </c>
      <c r="J113" s="7" t="s">
        <v>21</v>
      </c>
      <c r="K113" s="7" t="s">
        <v>21</v>
      </c>
      <c r="L113" s="8"/>
      <c r="M113" s="6" t="s">
        <v>304</v>
      </c>
      <c r="N113" s="28" t="s">
        <v>305</v>
      </c>
      <c r="O113" s="28" t="s">
        <v>306</v>
      </c>
      <c r="P113" s="26"/>
      <c r="Q113" s="26"/>
    </row>
    <row r="114" spans="1:17">
      <c r="A114" s="25">
        <v>113</v>
      </c>
      <c r="C114" s="6" t="s">
        <v>307</v>
      </c>
      <c r="D114" s="6" t="s">
        <v>308</v>
      </c>
      <c r="E114" s="5" t="s">
        <v>21</v>
      </c>
      <c r="F114" s="5" t="s">
        <v>21</v>
      </c>
      <c r="G114" s="5" t="s">
        <v>21</v>
      </c>
      <c r="H114" s="6" t="s">
        <v>52</v>
      </c>
      <c r="I114" s="12" t="s">
        <v>118</v>
      </c>
      <c r="J114" s="7" t="s">
        <v>21</v>
      </c>
      <c r="K114" s="7" t="s">
        <v>21</v>
      </c>
      <c r="L114" s="8"/>
      <c r="M114" s="6" t="s">
        <v>309</v>
      </c>
      <c r="N114" s="28" t="s">
        <v>310</v>
      </c>
      <c r="O114" s="28" t="s">
        <v>311</v>
      </c>
      <c r="P114" s="26"/>
      <c r="Q114" s="26"/>
    </row>
    <row r="115" spans="1:17">
      <c r="A115" s="25">
        <v>114</v>
      </c>
      <c r="C115" s="6" t="s">
        <v>312</v>
      </c>
      <c r="D115" s="6" t="s">
        <v>313</v>
      </c>
      <c r="E115" s="5" t="s">
        <v>21</v>
      </c>
      <c r="F115" s="5" t="s">
        <v>21</v>
      </c>
      <c r="G115" s="5" t="s">
        <v>21</v>
      </c>
      <c r="H115" s="6" t="s">
        <v>52</v>
      </c>
      <c r="I115" s="12" t="s">
        <v>118</v>
      </c>
      <c r="J115" s="7" t="s">
        <v>21</v>
      </c>
      <c r="K115" s="7" t="s">
        <v>21</v>
      </c>
      <c r="L115" s="8"/>
      <c r="M115" s="6" t="s">
        <v>314</v>
      </c>
      <c r="N115" s="28" t="s">
        <v>315</v>
      </c>
      <c r="O115" s="28" t="s">
        <v>316</v>
      </c>
      <c r="P115" s="26"/>
      <c r="Q115" s="26"/>
    </row>
    <row r="116" spans="1:17">
      <c r="A116" s="25">
        <v>115</v>
      </c>
      <c r="C116" s="6" t="s">
        <v>317</v>
      </c>
      <c r="D116" s="6" t="s">
        <v>318</v>
      </c>
      <c r="E116" s="5" t="s">
        <v>21</v>
      </c>
      <c r="F116" s="5" t="s">
        <v>21</v>
      </c>
      <c r="G116" s="5" t="s">
        <v>21</v>
      </c>
      <c r="H116" s="6" t="s">
        <v>52</v>
      </c>
      <c r="I116" s="12" t="s">
        <v>118</v>
      </c>
      <c r="J116" s="7" t="s">
        <v>21</v>
      </c>
      <c r="K116" s="7" t="s">
        <v>21</v>
      </c>
      <c r="L116" s="8"/>
      <c r="M116" s="6" t="s">
        <v>319</v>
      </c>
      <c r="N116" s="28" t="s">
        <v>320</v>
      </c>
      <c r="O116" s="28" t="s">
        <v>321</v>
      </c>
      <c r="P116" s="26"/>
      <c r="Q116" s="26"/>
    </row>
    <row r="117" spans="1:17">
      <c r="A117" s="25">
        <v>116</v>
      </c>
      <c r="C117" s="6" t="s">
        <v>322</v>
      </c>
      <c r="D117" s="6" t="s">
        <v>323</v>
      </c>
      <c r="E117" s="5" t="s">
        <v>21</v>
      </c>
      <c r="F117" s="5" t="s">
        <v>21</v>
      </c>
      <c r="G117" s="5" t="s">
        <v>21</v>
      </c>
      <c r="H117" s="6" t="s">
        <v>52</v>
      </c>
      <c r="I117" s="12" t="s">
        <v>118</v>
      </c>
      <c r="J117" s="7" t="s">
        <v>21</v>
      </c>
      <c r="K117" s="7" t="s">
        <v>21</v>
      </c>
      <c r="L117" s="8"/>
      <c r="M117" s="6" t="s">
        <v>324</v>
      </c>
      <c r="N117" s="28" t="s">
        <v>325</v>
      </c>
      <c r="O117" s="28" t="s">
        <v>326</v>
      </c>
      <c r="P117" s="26"/>
      <c r="Q117" s="26"/>
    </row>
    <row r="118" spans="1:17">
      <c r="A118" s="25">
        <v>117</v>
      </c>
      <c r="C118" s="6" t="s">
        <v>327</v>
      </c>
      <c r="D118" s="6" t="s">
        <v>328</v>
      </c>
      <c r="E118" s="5" t="s">
        <v>21</v>
      </c>
      <c r="F118" s="5" t="s">
        <v>21</v>
      </c>
      <c r="G118" s="5" t="s">
        <v>21</v>
      </c>
      <c r="H118" s="6" t="s">
        <v>52</v>
      </c>
      <c r="I118" s="12" t="s">
        <v>118</v>
      </c>
      <c r="J118" s="7" t="s">
        <v>21</v>
      </c>
      <c r="K118" s="7" t="s">
        <v>21</v>
      </c>
      <c r="L118" s="8"/>
      <c r="M118" s="6" t="s">
        <v>329</v>
      </c>
      <c r="N118" s="28" t="s">
        <v>330</v>
      </c>
      <c r="O118" s="28" t="s">
        <v>331</v>
      </c>
      <c r="P118" s="26"/>
      <c r="Q118" s="26"/>
    </row>
    <row r="119" spans="1:17">
      <c r="A119" s="25">
        <v>118</v>
      </c>
      <c r="C119" s="6" t="s">
        <v>332</v>
      </c>
      <c r="D119" s="6" t="s">
        <v>333</v>
      </c>
      <c r="E119" s="5" t="s">
        <v>21</v>
      </c>
      <c r="F119" s="5" t="s">
        <v>21</v>
      </c>
      <c r="G119" s="5" t="s">
        <v>21</v>
      </c>
      <c r="H119" s="6" t="s">
        <v>52</v>
      </c>
      <c r="I119" s="12" t="s">
        <v>118</v>
      </c>
      <c r="J119" s="7" t="s">
        <v>21</v>
      </c>
      <c r="K119" s="7" t="s">
        <v>21</v>
      </c>
      <c r="L119" s="8"/>
      <c r="M119" s="6" t="s">
        <v>334</v>
      </c>
      <c r="N119" s="28" t="s">
        <v>335</v>
      </c>
      <c r="O119" s="28" t="s">
        <v>336</v>
      </c>
      <c r="P119" s="26"/>
      <c r="Q119" s="26"/>
    </row>
    <row r="120" spans="1:17">
      <c r="A120" s="25">
        <v>119</v>
      </c>
      <c r="C120" s="6" t="s">
        <v>337</v>
      </c>
      <c r="D120" s="6" t="s">
        <v>338</v>
      </c>
      <c r="E120" s="5" t="s">
        <v>21</v>
      </c>
      <c r="F120" s="5" t="s">
        <v>21</v>
      </c>
      <c r="G120" s="5" t="s">
        <v>21</v>
      </c>
      <c r="H120" s="6" t="s">
        <v>52</v>
      </c>
      <c r="I120" s="12" t="s">
        <v>118</v>
      </c>
      <c r="J120" s="7" t="s">
        <v>21</v>
      </c>
      <c r="K120" s="7" t="s">
        <v>21</v>
      </c>
      <c r="L120" s="8"/>
      <c r="M120" s="6" t="s">
        <v>339</v>
      </c>
      <c r="N120" s="28" t="s">
        <v>340</v>
      </c>
      <c r="O120" s="28" t="s">
        <v>341</v>
      </c>
      <c r="P120" s="26"/>
      <c r="Q120" s="26"/>
    </row>
    <row r="121" spans="1:17">
      <c r="A121" s="25">
        <v>120</v>
      </c>
      <c r="C121" s="6" t="s">
        <v>342</v>
      </c>
      <c r="D121" s="6" t="s">
        <v>343</v>
      </c>
      <c r="E121" s="5" t="s">
        <v>21</v>
      </c>
      <c r="F121" s="5" t="s">
        <v>21</v>
      </c>
      <c r="G121" s="5" t="s">
        <v>21</v>
      </c>
      <c r="H121" s="6" t="s">
        <v>52</v>
      </c>
      <c r="I121" s="12" t="s">
        <v>118</v>
      </c>
      <c r="J121" s="7" t="s">
        <v>21</v>
      </c>
      <c r="K121" s="7" t="s">
        <v>21</v>
      </c>
      <c r="L121" s="8"/>
      <c r="M121" s="6" t="s">
        <v>344</v>
      </c>
      <c r="N121" s="28" t="s">
        <v>345</v>
      </c>
      <c r="O121" s="28" t="s">
        <v>346</v>
      </c>
      <c r="P121" s="26"/>
      <c r="Q121" s="26"/>
    </row>
    <row r="122" spans="1:17">
      <c r="A122" s="25">
        <v>121</v>
      </c>
      <c r="C122" s="6" t="s">
        <v>347</v>
      </c>
      <c r="D122" s="6" t="s">
        <v>348</v>
      </c>
      <c r="E122" s="5" t="s">
        <v>21</v>
      </c>
      <c r="F122" s="5" t="s">
        <v>21</v>
      </c>
      <c r="G122" s="5" t="s">
        <v>21</v>
      </c>
      <c r="H122" s="6" t="s">
        <v>52</v>
      </c>
      <c r="I122" s="12" t="s">
        <v>118</v>
      </c>
      <c r="J122" s="7" t="s">
        <v>21</v>
      </c>
      <c r="K122" s="7" t="s">
        <v>21</v>
      </c>
      <c r="L122" s="8"/>
      <c r="M122" s="6" t="s">
        <v>349</v>
      </c>
      <c r="N122" s="28" t="s">
        <v>350</v>
      </c>
      <c r="O122" s="28" t="s">
        <v>351</v>
      </c>
      <c r="P122" s="26"/>
      <c r="Q122" s="26"/>
    </row>
    <row r="123" spans="1:17">
      <c r="A123" s="25">
        <v>122</v>
      </c>
      <c r="B123" s="40">
        <v>3.09</v>
      </c>
      <c r="C123" s="6" t="s">
        <v>304</v>
      </c>
      <c r="D123" s="6" t="s">
        <v>352</v>
      </c>
      <c r="E123" s="5" t="s">
        <v>21</v>
      </c>
      <c r="F123" s="5" t="s">
        <v>21</v>
      </c>
      <c r="G123" s="5" t="s">
        <v>21</v>
      </c>
      <c r="H123" s="6" t="s">
        <v>52</v>
      </c>
      <c r="I123" s="44" t="s">
        <v>123</v>
      </c>
      <c r="J123" s="27" t="s">
        <v>23</v>
      </c>
      <c r="K123" s="7" t="s">
        <v>21</v>
      </c>
      <c r="L123" s="8"/>
      <c r="M123" s="31"/>
      <c r="N123" s="28"/>
      <c r="O123" s="28"/>
      <c r="P123" s="26"/>
      <c r="Q123" s="26"/>
    </row>
    <row r="124" spans="1:17">
      <c r="A124" s="25">
        <v>123</v>
      </c>
      <c r="C124" s="6" t="s">
        <v>309</v>
      </c>
      <c r="D124" s="6" t="s">
        <v>353</v>
      </c>
      <c r="E124" s="5" t="s">
        <v>21</v>
      </c>
      <c r="F124" s="5" t="s">
        <v>21</v>
      </c>
      <c r="G124" s="5" t="s">
        <v>21</v>
      </c>
      <c r="H124" s="6" t="s">
        <v>52</v>
      </c>
      <c r="I124" s="44" t="s">
        <v>123</v>
      </c>
      <c r="J124" s="27" t="s">
        <v>23</v>
      </c>
      <c r="K124" s="7" t="s">
        <v>21</v>
      </c>
      <c r="L124" s="8"/>
      <c r="M124" s="26"/>
      <c r="N124" s="28"/>
      <c r="O124" s="28"/>
      <c r="P124" s="26"/>
      <c r="Q124" s="26"/>
    </row>
    <row r="125" spans="1:17">
      <c r="A125" s="25">
        <v>124</v>
      </c>
      <c r="C125" s="6" t="s">
        <v>314</v>
      </c>
      <c r="D125" s="6" t="s">
        <v>354</v>
      </c>
      <c r="E125" s="5" t="s">
        <v>21</v>
      </c>
      <c r="F125" s="5" t="s">
        <v>21</v>
      </c>
      <c r="G125" s="5" t="s">
        <v>21</v>
      </c>
      <c r="H125" s="6" t="s">
        <v>52</v>
      </c>
      <c r="I125" s="44" t="s">
        <v>123</v>
      </c>
      <c r="J125" s="27" t="s">
        <v>23</v>
      </c>
      <c r="K125" s="7" t="s">
        <v>21</v>
      </c>
      <c r="L125" s="8"/>
      <c r="M125" s="26"/>
      <c r="N125" s="28"/>
      <c r="O125" s="28"/>
      <c r="P125" s="26"/>
      <c r="Q125" s="26"/>
    </row>
    <row r="126" spans="1:17">
      <c r="A126" s="25">
        <v>125</v>
      </c>
      <c r="C126" s="6" t="s">
        <v>319</v>
      </c>
      <c r="D126" s="6" t="s">
        <v>355</v>
      </c>
      <c r="E126" s="5" t="s">
        <v>21</v>
      </c>
      <c r="F126" s="5" t="s">
        <v>21</v>
      </c>
      <c r="G126" s="5" t="s">
        <v>21</v>
      </c>
      <c r="H126" s="6" t="s">
        <v>52</v>
      </c>
      <c r="I126" s="44" t="s">
        <v>123</v>
      </c>
      <c r="J126" s="27" t="s">
        <v>23</v>
      </c>
      <c r="K126" s="7" t="s">
        <v>21</v>
      </c>
      <c r="L126" s="8"/>
      <c r="M126" s="26"/>
      <c r="N126" s="28"/>
      <c r="O126" s="28"/>
      <c r="P126" s="26"/>
      <c r="Q126" s="26"/>
    </row>
    <row r="127" spans="1:17">
      <c r="A127" s="25">
        <v>126</v>
      </c>
      <c r="C127" s="6" t="s">
        <v>324</v>
      </c>
      <c r="D127" s="6" t="s">
        <v>356</v>
      </c>
      <c r="E127" s="5" t="s">
        <v>21</v>
      </c>
      <c r="F127" s="5" t="s">
        <v>21</v>
      </c>
      <c r="G127" s="5" t="s">
        <v>21</v>
      </c>
      <c r="H127" s="6" t="s">
        <v>52</v>
      </c>
      <c r="I127" s="44" t="s">
        <v>123</v>
      </c>
      <c r="J127" s="27" t="s">
        <v>23</v>
      </c>
      <c r="K127" s="7" t="s">
        <v>21</v>
      </c>
      <c r="L127" s="8"/>
      <c r="M127" s="26"/>
      <c r="N127" s="28"/>
      <c r="O127" s="28"/>
      <c r="P127" s="26"/>
      <c r="Q127" s="26"/>
    </row>
    <row r="128" spans="1:17">
      <c r="A128" s="25">
        <v>127</v>
      </c>
      <c r="C128" s="6" t="s">
        <v>329</v>
      </c>
      <c r="D128" s="6" t="s">
        <v>357</v>
      </c>
      <c r="E128" s="5" t="s">
        <v>21</v>
      </c>
      <c r="F128" s="5" t="s">
        <v>21</v>
      </c>
      <c r="G128" s="5" t="s">
        <v>21</v>
      </c>
      <c r="H128" s="6" t="s">
        <v>52</v>
      </c>
      <c r="I128" s="44" t="s">
        <v>123</v>
      </c>
      <c r="J128" s="27" t="s">
        <v>23</v>
      </c>
      <c r="K128" s="7" t="s">
        <v>21</v>
      </c>
      <c r="L128" s="8"/>
      <c r="M128" s="26"/>
      <c r="N128" s="28"/>
      <c r="O128" s="28"/>
      <c r="P128" s="26"/>
      <c r="Q128" s="26"/>
    </row>
    <row r="129" spans="1:17">
      <c r="A129" s="25">
        <v>128</v>
      </c>
      <c r="C129" s="6" t="s">
        <v>334</v>
      </c>
      <c r="D129" s="6" t="s">
        <v>358</v>
      </c>
      <c r="E129" s="5" t="s">
        <v>21</v>
      </c>
      <c r="F129" s="5" t="s">
        <v>21</v>
      </c>
      <c r="G129" s="5" t="s">
        <v>21</v>
      </c>
      <c r="H129" s="6" t="s">
        <v>52</v>
      </c>
      <c r="I129" s="44" t="s">
        <v>123</v>
      </c>
      <c r="J129" s="27" t="s">
        <v>23</v>
      </c>
      <c r="K129" s="7" t="s">
        <v>21</v>
      </c>
      <c r="L129" s="8"/>
      <c r="M129" s="26"/>
      <c r="N129" s="28"/>
      <c r="O129" s="28"/>
      <c r="P129" s="26"/>
      <c r="Q129" s="26"/>
    </row>
    <row r="130" spans="1:17">
      <c r="A130" s="25">
        <v>129</v>
      </c>
      <c r="C130" s="6" t="s">
        <v>339</v>
      </c>
      <c r="D130" s="6" t="s">
        <v>359</v>
      </c>
      <c r="E130" s="5" t="s">
        <v>21</v>
      </c>
      <c r="F130" s="5" t="s">
        <v>21</v>
      </c>
      <c r="G130" s="5" t="s">
        <v>21</v>
      </c>
      <c r="H130" s="6" t="s">
        <v>52</v>
      </c>
      <c r="I130" s="44" t="s">
        <v>123</v>
      </c>
      <c r="J130" s="27" t="s">
        <v>23</v>
      </c>
      <c r="K130" s="7" t="s">
        <v>21</v>
      </c>
      <c r="L130" s="8"/>
      <c r="M130" s="26"/>
      <c r="N130" s="28"/>
      <c r="O130" s="28"/>
      <c r="P130" s="26"/>
      <c r="Q130" s="26"/>
    </row>
    <row r="131" spans="1:17">
      <c r="A131" s="25">
        <v>130</v>
      </c>
      <c r="C131" s="6" t="s">
        <v>344</v>
      </c>
      <c r="D131" s="6" t="s">
        <v>360</v>
      </c>
      <c r="E131" s="5" t="s">
        <v>21</v>
      </c>
      <c r="F131" s="5" t="s">
        <v>21</v>
      </c>
      <c r="G131" s="5" t="s">
        <v>21</v>
      </c>
      <c r="H131" s="6" t="s">
        <v>52</v>
      </c>
      <c r="I131" s="44" t="s">
        <v>123</v>
      </c>
      <c r="J131" s="27" t="s">
        <v>23</v>
      </c>
      <c r="K131" s="7" t="s">
        <v>21</v>
      </c>
      <c r="L131" s="8"/>
      <c r="M131" s="26"/>
      <c r="N131" s="28"/>
      <c r="O131" s="28"/>
      <c r="P131" s="26"/>
      <c r="Q131" s="26"/>
    </row>
    <row r="132" spans="1:17">
      <c r="A132" s="25">
        <v>131</v>
      </c>
      <c r="C132" s="6" t="s">
        <v>349</v>
      </c>
      <c r="D132" s="6" t="s">
        <v>361</v>
      </c>
      <c r="E132" s="5" t="s">
        <v>21</v>
      </c>
      <c r="F132" s="5" t="s">
        <v>21</v>
      </c>
      <c r="G132" s="5" t="s">
        <v>21</v>
      </c>
      <c r="H132" s="6" t="s">
        <v>52</v>
      </c>
      <c r="I132" s="44" t="s">
        <v>123</v>
      </c>
      <c r="J132" s="27" t="s">
        <v>23</v>
      </c>
      <c r="K132" s="7" t="s">
        <v>21</v>
      </c>
      <c r="L132" s="8"/>
      <c r="M132" s="26"/>
      <c r="N132" s="28"/>
      <c r="O132" s="28"/>
      <c r="P132" s="26"/>
      <c r="Q132" s="26"/>
    </row>
    <row r="133" spans="1:17">
      <c r="A133" s="25">
        <v>132</v>
      </c>
      <c r="B133" s="40">
        <v>3.1</v>
      </c>
      <c r="C133" s="9" t="s">
        <v>362</v>
      </c>
      <c r="D133" s="6" t="s">
        <v>363</v>
      </c>
      <c r="E133" s="5" t="s">
        <v>21</v>
      </c>
      <c r="F133" s="5" t="s">
        <v>21</v>
      </c>
      <c r="G133" s="5" t="s">
        <v>21</v>
      </c>
      <c r="H133" s="6" t="s">
        <v>52</v>
      </c>
      <c r="I133" s="44" t="s">
        <v>118</v>
      </c>
      <c r="J133" s="27" t="s">
        <v>23</v>
      </c>
      <c r="K133" s="7" t="s">
        <v>21</v>
      </c>
      <c r="L133" s="8"/>
      <c r="M133" s="26"/>
      <c r="N133" s="28"/>
      <c r="O133" s="28"/>
      <c r="P133" s="26"/>
      <c r="Q133" s="26"/>
    </row>
    <row r="134" spans="1:17">
      <c r="A134" s="25">
        <v>133</v>
      </c>
      <c r="C134" s="9" t="s">
        <v>364</v>
      </c>
      <c r="D134" s="6" t="s">
        <v>365</v>
      </c>
      <c r="E134" s="5" t="s">
        <v>21</v>
      </c>
      <c r="F134" s="5" t="s">
        <v>21</v>
      </c>
      <c r="G134" s="5" t="s">
        <v>21</v>
      </c>
      <c r="H134" s="6" t="s">
        <v>52</v>
      </c>
      <c r="I134" s="44" t="s">
        <v>118</v>
      </c>
      <c r="J134" s="27" t="s">
        <v>23</v>
      </c>
      <c r="K134" s="7" t="s">
        <v>21</v>
      </c>
      <c r="L134" s="8"/>
      <c r="M134" s="26"/>
      <c r="N134" s="28"/>
      <c r="O134" s="28"/>
      <c r="P134" s="26"/>
      <c r="Q134" s="26"/>
    </row>
    <row r="135" spans="1:17">
      <c r="A135" s="25">
        <v>134</v>
      </c>
      <c r="C135" s="9" t="s">
        <v>366</v>
      </c>
      <c r="D135" s="6" t="s">
        <v>367</v>
      </c>
      <c r="E135" s="5" t="s">
        <v>21</v>
      </c>
      <c r="F135" s="5" t="s">
        <v>21</v>
      </c>
      <c r="G135" s="5" t="s">
        <v>21</v>
      </c>
      <c r="H135" s="6" t="s">
        <v>52</v>
      </c>
      <c r="I135" s="44" t="s">
        <v>118</v>
      </c>
      <c r="J135" s="27" t="s">
        <v>23</v>
      </c>
      <c r="K135" s="7" t="s">
        <v>21</v>
      </c>
      <c r="L135" s="8"/>
      <c r="M135" s="26"/>
      <c r="N135" s="28"/>
      <c r="O135" s="28"/>
      <c r="P135" s="26"/>
      <c r="Q135" s="26"/>
    </row>
    <row r="136" spans="1:17">
      <c r="A136" s="25">
        <v>135</v>
      </c>
      <c r="C136" s="9" t="s">
        <v>368</v>
      </c>
      <c r="D136" s="6" t="s">
        <v>369</v>
      </c>
      <c r="E136" s="5" t="s">
        <v>21</v>
      </c>
      <c r="F136" s="5" t="s">
        <v>21</v>
      </c>
      <c r="G136" s="5" t="s">
        <v>21</v>
      </c>
      <c r="H136" s="6" t="s">
        <v>52</v>
      </c>
      <c r="I136" s="44" t="s">
        <v>118</v>
      </c>
      <c r="J136" s="27" t="s">
        <v>23</v>
      </c>
      <c r="K136" s="7" t="s">
        <v>21</v>
      </c>
      <c r="L136" s="8"/>
      <c r="M136" s="26"/>
      <c r="N136" s="28"/>
      <c r="O136" s="28"/>
      <c r="P136" s="26"/>
      <c r="Q136" s="26"/>
    </row>
    <row r="137" spans="1:17">
      <c r="A137" s="25">
        <v>136</v>
      </c>
      <c r="C137" s="9" t="s">
        <v>370</v>
      </c>
      <c r="D137" s="6" t="s">
        <v>371</v>
      </c>
      <c r="E137" s="5" t="s">
        <v>21</v>
      </c>
      <c r="F137" s="5" t="s">
        <v>21</v>
      </c>
      <c r="G137" s="5" t="s">
        <v>21</v>
      </c>
      <c r="H137" s="6" t="s">
        <v>52</v>
      </c>
      <c r="I137" s="44" t="s">
        <v>118</v>
      </c>
      <c r="J137" s="27" t="s">
        <v>23</v>
      </c>
      <c r="K137" s="7" t="s">
        <v>21</v>
      </c>
      <c r="L137" s="8"/>
      <c r="M137" s="26"/>
      <c r="N137" s="28"/>
      <c r="O137" s="28"/>
      <c r="P137" s="26"/>
      <c r="Q137" s="26"/>
    </row>
    <row r="138" spans="1:17">
      <c r="A138" s="25">
        <v>137</v>
      </c>
      <c r="C138" s="9" t="s">
        <v>372</v>
      </c>
      <c r="D138" s="6" t="s">
        <v>373</v>
      </c>
      <c r="E138" s="5" t="s">
        <v>21</v>
      </c>
      <c r="F138" s="5" t="s">
        <v>21</v>
      </c>
      <c r="G138" s="5" t="s">
        <v>21</v>
      </c>
      <c r="H138" s="6" t="s">
        <v>52</v>
      </c>
      <c r="I138" s="44" t="s">
        <v>118</v>
      </c>
      <c r="J138" s="27" t="s">
        <v>23</v>
      </c>
      <c r="K138" s="7" t="s">
        <v>21</v>
      </c>
      <c r="L138" s="8"/>
      <c r="M138" s="26"/>
      <c r="N138" s="28"/>
      <c r="O138" s="28"/>
      <c r="P138" s="26"/>
      <c r="Q138" s="26"/>
    </row>
    <row r="139" spans="1:17">
      <c r="A139" s="25">
        <v>138</v>
      </c>
      <c r="C139" s="9" t="s">
        <v>374</v>
      </c>
      <c r="D139" s="6" t="s">
        <v>375</v>
      </c>
      <c r="E139" s="5" t="s">
        <v>21</v>
      </c>
      <c r="F139" s="5" t="s">
        <v>21</v>
      </c>
      <c r="G139" s="5" t="s">
        <v>21</v>
      </c>
      <c r="H139" s="6" t="s">
        <v>52</v>
      </c>
      <c r="I139" s="44" t="s">
        <v>118</v>
      </c>
      <c r="J139" s="27" t="s">
        <v>23</v>
      </c>
      <c r="K139" s="7" t="s">
        <v>21</v>
      </c>
      <c r="L139" s="8"/>
      <c r="M139" s="26"/>
      <c r="N139" s="28"/>
      <c r="O139" s="28"/>
      <c r="P139" s="26"/>
      <c r="Q139" s="26"/>
    </row>
    <row r="140" spans="1:17">
      <c r="A140" s="25">
        <v>139</v>
      </c>
      <c r="C140" s="9" t="s">
        <v>376</v>
      </c>
      <c r="D140" s="6" t="s">
        <v>377</v>
      </c>
      <c r="E140" s="5" t="s">
        <v>21</v>
      </c>
      <c r="F140" s="5" t="s">
        <v>21</v>
      </c>
      <c r="G140" s="5" t="s">
        <v>21</v>
      </c>
      <c r="H140" s="6" t="s">
        <v>52</v>
      </c>
      <c r="I140" s="44" t="s">
        <v>118</v>
      </c>
      <c r="J140" s="27" t="s">
        <v>23</v>
      </c>
      <c r="K140" s="7" t="s">
        <v>21</v>
      </c>
      <c r="L140" s="8"/>
      <c r="M140" s="26"/>
      <c r="N140" s="28"/>
      <c r="O140" s="28"/>
      <c r="P140" s="26"/>
      <c r="Q140" s="26"/>
    </row>
    <row r="141" spans="1:17">
      <c r="A141" s="25">
        <v>140</v>
      </c>
      <c r="C141" s="9" t="s">
        <v>378</v>
      </c>
      <c r="D141" s="6" t="s">
        <v>379</v>
      </c>
      <c r="E141" s="5" t="s">
        <v>21</v>
      </c>
      <c r="F141" s="5" t="s">
        <v>21</v>
      </c>
      <c r="G141" s="5" t="s">
        <v>21</v>
      </c>
      <c r="H141" s="6" t="s">
        <v>52</v>
      </c>
      <c r="I141" s="44" t="s">
        <v>118</v>
      </c>
      <c r="J141" s="27" t="s">
        <v>23</v>
      </c>
      <c r="K141" s="7" t="s">
        <v>21</v>
      </c>
      <c r="L141" s="8"/>
      <c r="M141" s="26"/>
      <c r="N141" s="28"/>
      <c r="O141" s="28"/>
      <c r="P141" s="26"/>
      <c r="Q141" s="26"/>
    </row>
    <row r="142" spans="1:17">
      <c r="A142" s="25">
        <v>141</v>
      </c>
      <c r="C142" s="9" t="s">
        <v>380</v>
      </c>
      <c r="D142" s="6" t="s">
        <v>381</v>
      </c>
      <c r="E142" s="5" t="s">
        <v>21</v>
      </c>
      <c r="F142" s="5" t="s">
        <v>21</v>
      </c>
      <c r="G142" s="5" t="s">
        <v>21</v>
      </c>
      <c r="H142" s="6" t="s">
        <v>52</v>
      </c>
      <c r="I142" s="44" t="s">
        <v>118</v>
      </c>
      <c r="J142" s="27" t="s">
        <v>23</v>
      </c>
      <c r="K142" s="7" t="s">
        <v>21</v>
      </c>
      <c r="L142" s="8"/>
      <c r="M142" s="26"/>
      <c r="N142" s="28"/>
      <c r="O142" s="28"/>
      <c r="P142" s="26"/>
      <c r="Q142" s="26"/>
    </row>
    <row r="143" spans="1:17">
      <c r="A143" s="25">
        <v>142</v>
      </c>
      <c r="B143" s="40">
        <v>3.11</v>
      </c>
      <c r="C143" s="6" t="s">
        <v>382</v>
      </c>
      <c r="D143" s="6" t="s">
        <v>383</v>
      </c>
      <c r="E143" s="5" t="s">
        <v>21</v>
      </c>
      <c r="F143" s="5" t="s">
        <v>21</v>
      </c>
      <c r="G143" s="5" t="s">
        <v>21</v>
      </c>
      <c r="H143" s="6" t="s">
        <v>52</v>
      </c>
      <c r="I143" s="44" t="s">
        <v>118</v>
      </c>
      <c r="J143" s="7" t="s">
        <v>21</v>
      </c>
      <c r="K143" s="7" t="s">
        <v>21</v>
      </c>
      <c r="L143" s="8"/>
      <c r="M143" s="9" t="s">
        <v>384</v>
      </c>
      <c r="N143" s="28" t="s">
        <v>385</v>
      </c>
      <c r="O143" s="28" t="s">
        <v>386</v>
      </c>
      <c r="P143" s="26"/>
      <c r="Q143" s="26"/>
    </row>
    <row r="144" spans="1:17">
      <c r="A144" s="25">
        <v>143</v>
      </c>
      <c r="C144" s="6" t="s">
        <v>387</v>
      </c>
      <c r="D144" s="6" t="s">
        <v>388</v>
      </c>
      <c r="E144" s="5" t="s">
        <v>21</v>
      </c>
      <c r="F144" s="5" t="s">
        <v>21</v>
      </c>
      <c r="G144" s="5" t="s">
        <v>21</v>
      </c>
      <c r="H144" s="6" t="s">
        <v>52</v>
      </c>
      <c r="I144" s="44" t="s">
        <v>118</v>
      </c>
      <c r="J144" s="7" t="s">
        <v>21</v>
      </c>
      <c r="K144" s="7" t="s">
        <v>21</v>
      </c>
      <c r="L144" s="8"/>
      <c r="M144" s="9" t="s">
        <v>389</v>
      </c>
      <c r="N144" s="28" t="s">
        <v>390</v>
      </c>
      <c r="O144" s="28" t="s">
        <v>391</v>
      </c>
      <c r="P144" s="26"/>
      <c r="Q144" s="26"/>
    </row>
    <row r="145" spans="1:17">
      <c r="A145" s="25">
        <v>144</v>
      </c>
      <c r="C145" s="6" t="s">
        <v>392</v>
      </c>
      <c r="D145" s="6" t="s">
        <v>393</v>
      </c>
      <c r="E145" s="5" t="s">
        <v>21</v>
      </c>
      <c r="F145" s="5" t="s">
        <v>21</v>
      </c>
      <c r="G145" s="5" t="s">
        <v>21</v>
      </c>
      <c r="H145" s="6" t="s">
        <v>52</v>
      </c>
      <c r="I145" s="44" t="s">
        <v>118</v>
      </c>
      <c r="J145" s="7" t="s">
        <v>21</v>
      </c>
      <c r="K145" s="7" t="s">
        <v>21</v>
      </c>
      <c r="L145" s="8"/>
      <c r="M145" s="9" t="s">
        <v>394</v>
      </c>
      <c r="N145" s="28" t="s">
        <v>395</v>
      </c>
      <c r="O145" s="28" t="s">
        <v>396</v>
      </c>
      <c r="P145" s="26"/>
      <c r="Q145" s="26"/>
    </row>
    <row r="146" spans="1:17">
      <c r="A146" s="25">
        <v>145</v>
      </c>
      <c r="C146" s="6" t="s">
        <v>397</v>
      </c>
      <c r="D146" s="6" t="s">
        <v>398</v>
      </c>
      <c r="E146" s="5" t="s">
        <v>21</v>
      </c>
      <c r="F146" s="5" t="s">
        <v>21</v>
      </c>
      <c r="G146" s="5" t="s">
        <v>21</v>
      </c>
      <c r="H146" s="6" t="s">
        <v>52</v>
      </c>
      <c r="I146" s="44" t="s">
        <v>118</v>
      </c>
      <c r="J146" s="7" t="s">
        <v>21</v>
      </c>
      <c r="K146" s="7" t="s">
        <v>21</v>
      </c>
      <c r="L146" s="8"/>
      <c r="M146" s="9" t="s">
        <v>399</v>
      </c>
      <c r="N146" s="28" t="s">
        <v>400</v>
      </c>
      <c r="O146" s="28" t="s">
        <v>401</v>
      </c>
      <c r="P146" s="26"/>
      <c r="Q146" s="26"/>
    </row>
    <row r="147" spans="1:17">
      <c r="A147" s="25">
        <v>146</v>
      </c>
      <c r="C147" s="6" t="s">
        <v>402</v>
      </c>
      <c r="D147" s="6" t="s">
        <v>403</v>
      </c>
      <c r="E147" s="5" t="s">
        <v>21</v>
      </c>
      <c r="F147" s="5" t="s">
        <v>21</v>
      </c>
      <c r="G147" s="5" t="s">
        <v>21</v>
      </c>
      <c r="H147" s="6" t="s">
        <v>52</v>
      </c>
      <c r="I147" s="44" t="s">
        <v>118</v>
      </c>
      <c r="J147" s="7" t="s">
        <v>21</v>
      </c>
      <c r="K147" s="7" t="s">
        <v>21</v>
      </c>
      <c r="L147" s="8"/>
      <c r="M147" s="9" t="s">
        <v>404</v>
      </c>
      <c r="N147" s="28" t="s">
        <v>405</v>
      </c>
      <c r="O147" s="28" t="s">
        <v>406</v>
      </c>
      <c r="P147" s="26"/>
      <c r="Q147" s="26"/>
    </row>
    <row r="148" spans="1:17">
      <c r="A148" s="25">
        <v>147</v>
      </c>
      <c r="C148" s="6" t="s">
        <v>407</v>
      </c>
      <c r="D148" s="6" t="s">
        <v>408</v>
      </c>
      <c r="E148" s="5" t="s">
        <v>21</v>
      </c>
      <c r="F148" s="5" t="s">
        <v>21</v>
      </c>
      <c r="G148" s="5" t="s">
        <v>21</v>
      </c>
      <c r="H148" s="6" t="s">
        <v>52</v>
      </c>
      <c r="I148" s="44" t="s">
        <v>118</v>
      </c>
      <c r="J148" s="7" t="s">
        <v>21</v>
      </c>
      <c r="K148" s="7" t="s">
        <v>21</v>
      </c>
      <c r="L148" s="8"/>
      <c r="M148" s="9" t="s">
        <v>409</v>
      </c>
      <c r="N148" s="28" t="s">
        <v>410</v>
      </c>
      <c r="O148" s="28" t="s">
        <v>411</v>
      </c>
      <c r="P148" s="26"/>
      <c r="Q148" s="26"/>
    </row>
    <row r="149" spans="1:17">
      <c r="A149" s="25">
        <v>148</v>
      </c>
      <c r="C149" s="6" t="s">
        <v>412</v>
      </c>
      <c r="D149" s="6" t="s">
        <v>413</v>
      </c>
      <c r="E149" s="5" t="s">
        <v>21</v>
      </c>
      <c r="F149" s="5" t="s">
        <v>21</v>
      </c>
      <c r="G149" s="5" t="s">
        <v>21</v>
      </c>
      <c r="H149" s="6" t="s">
        <v>52</v>
      </c>
      <c r="I149" s="44" t="s">
        <v>118</v>
      </c>
      <c r="J149" s="7" t="s">
        <v>21</v>
      </c>
      <c r="K149" s="7" t="s">
        <v>21</v>
      </c>
      <c r="L149" s="8"/>
      <c r="M149" s="9" t="s">
        <v>414</v>
      </c>
      <c r="N149" s="28" t="s">
        <v>415</v>
      </c>
      <c r="O149" s="28" t="s">
        <v>416</v>
      </c>
      <c r="P149" s="26"/>
      <c r="Q149" s="26"/>
    </row>
    <row r="150" spans="1:17">
      <c r="A150" s="25">
        <v>149</v>
      </c>
      <c r="C150" s="6" t="s">
        <v>417</v>
      </c>
      <c r="D150" s="6" t="s">
        <v>418</v>
      </c>
      <c r="E150" s="5" t="s">
        <v>21</v>
      </c>
      <c r="F150" s="5" t="s">
        <v>21</v>
      </c>
      <c r="G150" s="5" t="s">
        <v>21</v>
      </c>
      <c r="H150" s="6" t="s">
        <v>52</v>
      </c>
      <c r="I150" s="44" t="s">
        <v>118</v>
      </c>
      <c r="J150" s="7" t="s">
        <v>21</v>
      </c>
      <c r="K150" s="7" t="s">
        <v>21</v>
      </c>
      <c r="L150" s="8"/>
      <c r="M150" s="9" t="s">
        <v>419</v>
      </c>
      <c r="N150" s="28" t="s">
        <v>420</v>
      </c>
      <c r="O150" s="28" t="s">
        <v>421</v>
      </c>
      <c r="P150" s="26"/>
      <c r="Q150" s="26"/>
    </row>
    <row r="151" spans="1:17">
      <c r="A151" s="25">
        <v>150</v>
      </c>
      <c r="C151" s="6" t="s">
        <v>422</v>
      </c>
      <c r="D151" s="6" t="s">
        <v>423</v>
      </c>
      <c r="E151" s="5" t="s">
        <v>21</v>
      </c>
      <c r="F151" s="5" t="s">
        <v>21</v>
      </c>
      <c r="G151" s="5" t="s">
        <v>21</v>
      </c>
      <c r="H151" s="6" t="s">
        <v>52</v>
      </c>
      <c r="I151" s="44" t="s">
        <v>118</v>
      </c>
      <c r="J151" s="7" t="s">
        <v>21</v>
      </c>
      <c r="K151" s="7" t="s">
        <v>21</v>
      </c>
      <c r="L151" s="8"/>
      <c r="M151" s="9" t="s">
        <v>424</v>
      </c>
      <c r="N151" s="28" t="s">
        <v>425</v>
      </c>
      <c r="O151" s="28" t="s">
        <v>426</v>
      </c>
      <c r="P151" s="26"/>
      <c r="Q151" s="26"/>
    </row>
    <row r="152" spans="1:17">
      <c r="A152" s="25">
        <v>151</v>
      </c>
      <c r="C152" s="6" t="s">
        <v>427</v>
      </c>
      <c r="D152" s="6" t="s">
        <v>428</v>
      </c>
      <c r="E152" s="5" t="s">
        <v>21</v>
      </c>
      <c r="F152" s="5" t="s">
        <v>21</v>
      </c>
      <c r="G152" s="5" t="s">
        <v>21</v>
      </c>
      <c r="H152" s="6" t="s">
        <v>52</v>
      </c>
      <c r="I152" s="44" t="s">
        <v>118</v>
      </c>
      <c r="J152" s="7" t="s">
        <v>21</v>
      </c>
      <c r="K152" s="7" t="s">
        <v>21</v>
      </c>
      <c r="L152" s="8"/>
      <c r="M152" s="9" t="s">
        <v>429</v>
      </c>
      <c r="N152" s="28" t="s">
        <v>430</v>
      </c>
      <c r="O152" s="28" t="s">
        <v>431</v>
      </c>
      <c r="P152" s="26"/>
      <c r="Q152" s="26"/>
    </row>
    <row r="153" spans="1:17">
      <c r="A153" s="25">
        <v>152</v>
      </c>
      <c r="B153" s="40">
        <v>3.12</v>
      </c>
      <c r="C153" s="9" t="s">
        <v>384</v>
      </c>
      <c r="D153" s="6" t="s">
        <v>432</v>
      </c>
      <c r="E153" s="5" t="s">
        <v>21</v>
      </c>
      <c r="F153" s="5" t="s">
        <v>21</v>
      </c>
      <c r="G153" s="5" t="s">
        <v>21</v>
      </c>
      <c r="H153" s="6" t="s">
        <v>133</v>
      </c>
      <c r="I153" s="44" t="str">
        <f>CONCATENATE(C153,"&gt;=0|",C153,"==-9")</f>
        <v>u3_12_1&gt;=0|u3_12_1==-9</v>
      </c>
      <c r="J153" s="27" t="s">
        <v>23</v>
      </c>
      <c r="K153" s="7" t="s">
        <v>21</v>
      </c>
      <c r="L153" s="8"/>
      <c r="M153" s="26"/>
      <c r="N153" s="28"/>
      <c r="O153" s="28"/>
      <c r="P153" s="26"/>
      <c r="Q153" s="26"/>
    </row>
    <row r="154" spans="1:17">
      <c r="A154" s="25">
        <v>153</v>
      </c>
      <c r="C154" s="9" t="s">
        <v>389</v>
      </c>
      <c r="D154" s="6" t="s">
        <v>433</v>
      </c>
      <c r="E154" s="5" t="s">
        <v>21</v>
      </c>
      <c r="F154" s="5" t="s">
        <v>21</v>
      </c>
      <c r="G154" s="5" t="s">
        <v>21</v>
      </c>
      <c r="H154" s="6" t="s">
        <v>133</v>
      </c>
      <c r="I154" s="44" t="str">
        <f t="shared" ref="I154:I162" si="3">CONCATENATE(C154,"&gt;=0|",C154,"==-9")</f>
        <v>u3_12_2&gt;=0|u3_12_2==-9</v>
      </c>
      <c r="J154" s="27" t="s">
        <v>23</v>
      </c>
      <c r="K154" s="7" t="s">
        <v>21</v>
      </c>
      <c r="L154" s="8"/>
      <c r="M154" s="26"/>
      <c r="N154" s="28"/>
      <c r="O154" s="28"/>
      <c r="P154" s="26"/>
      <c r="Q154" s="26"/>
    </row>
    <row r="155" spans="1:17">
      <c r="A155" s="25">
        <v>154</v>
      </c>
      <c r="C155" s="9" t="s">
        <v>394</v>
      </c>
      <c r="D155" s="6" t="s">
        <v>434</v>
      </c>
      <c r="E155" s="5" t="s">
        <v>21</v>
      </c>
      <c r="F155" s="5" t="s">
        <v>21</v>
      </c>
      <c r="G155" s="5" t="s">
        <v>21</v>
      </c>
      <c r="H155" s="6" t="s">
        <v>133</v>
      </c>
      <c r="I155" s="44" t="str">
        <f t="shared" si="3"/>
        <v>u3_12_3&gt;=0|u3_12_3==-9</v>
      </c>
      <c r="J155" s="27" t="s">
        <v>23</v>
      </c>
      <c r="K155" s="7" t="s">
        <v>21</v>
      </c>
      <c r="L155" s="8"/>
      <c r="M155" s="26"/>
      <c r="N155" s="28"/>
      <c r="O155" s="28"/>
      <c r="P155" s="26"/>
      <c r="Q155" s="26"/>
    </row>
    <row r="156" spans="1:17">
      <c r="A156" s="25">
        <v>155</v>
      </c>
      <c r="C156" s="9" t="s">
        <v>399</v>
      </c>
      <c r="D156" s="6" t="s">
        <v>435</v>
      </c>
      <c r="E156" s="5" t="s">
        <v>21</v>
      </c>
      <c r="F156" s="5" t="s">
        <v>21</v>
      </c>
      <c r="G156" s="5" t="s">
        <v>21</v>
      </c>
      <c r="H156" s="6" t="s">
        <v>133</v>
      </c>
      <c r="I156" s="44" t="str">
        <f t="shared" si="3"/>
        <v>u3_12_4&gt;=0|u3_12_4==-9</v>
      </c>
      <c r="J156" s="27" t="s">
        <v>23</v>
      </c>
      <c r="K156" s="7" t="s">
        <v>21</v>
      </c>
      <c r="L156" s="8"/>
      <c r="M156" s="26"/>
      <c r="N156" s="28"/>
      <c r="O156" s="28"/>
      <c r="P156" s="26"/>
      <c r="Q156" s="26"/>
    </row>
    <row r="157" spans="1:17">
      <c r="A157" s="25">
        <v>156</v>
      </c>
      <c r="C157" s="9" t="s">
        <v>404</v>
      </c>
      <c r="D157" s="6" t="s">
        <v>436</v>
      </c>
      <c r="E157" s="5" t="s">
        <v>21</v>
      </c>
      <c r="F157" s="5" t="s">
        <v>21</v>
      </c>
      <c r="G157" s="5" t="s">
        <v>21</v>
      </c>
      <c r="H157" s="6" t="s">
        <v>133</v>
      </c>
      <c r="I157" s="44" t="str">
        <f t="shared" si="3"/>
        <v>u3_12_5&gt;=0|u3_12_5==-9</v>
      </c>
      <c r="J157" s="27" t="s">
        <v>23</v>
      </c>
      <c r="K157" s="7" t="s">
        <v>21</v>
      </c>
      <c r="L157" s="8"/>
      <c r="M157" s="26"/>
      <c r="N157" s="28"/>
      <c r="O157" s="28"/>
      <c r="P157" s="26"/>
      <c r="Q157" s="26"/>
    </row>
    <row r="158" spans="1:17">
      <c r="A158" s="25">
        <v>157</v>
      </c>
      <c r="C158" s="9" t="s">
        <v>409</v>
      </c>
      <c r="D158" s="6" t="s">
        <v>437</v>
      </c>
      <c r="E158" s="5" t="s">
        <v>21</v>
      </c>
      <c r="F158" s="5" t="s">
        <v>21</v>
      </c>
      <c r="G158" s="5" t="s">
        <v>21</v>
      </c>
      <c r="H158" s="6" t="s">
        <v>133</v>
      </c>
      <c r="I158" s="44" t="str">
        <f t="shared" si="3"/>
        <v>u3_12_6&gt;=0|u3_12_6==-9</v>
      </c>
      <c r="J158" s="27" t="s">
        <v>23</v>
      </c>
      <c r="K158" s="7" t="s">
        <v>21</v>
      </c>
      <c r="L158" s="8"/>
      <c r="M158" s="26"/>
      <c r="N158" s="28"/>
      <c r="O158" s="28"/>
      <c r="P158" s="26"/>
      <c r="Q158" s="26"/>
    </row>
    <row r="159" spans="1:17">
      <c r="A159" s="25">
        <v>158</v>
      </c>
      <c r="C159" s="9" t="s">
        <v>414</v>
      </c>
      <c r="D159" s="6" t="s">
        <v>438</v>
      </c>
      <c r="E159" s="5" t="s">
        <v>21</v>
      </c>
      <c r="F159" s="5" t="s">
        <v>21</v>
      </c>
      <c r="G159" s="5" t="s">
        <v>21</v>
      </c>
      <c r="H159" s="6" t="s">
        <v>133</v>
      </c>
      <c r="I159" s="44" t="str">
        <f t="shared" si="3"/>
        <v>u3_12_7&gt;=0|u3_12_7==-9</v>
      </c>
      <c r="J159" s="27" t="s">
        <v>23</v>
      </c>
      <c r="K159" s="7" t="s">
        <v>21</v>
      </c>
      <c r="L159" s="8"/>
      <c r="M159" s="26"/>
      <c r="N159" s="28"/>
      <c r="O159" s="28"/>
      <c r="P159" s="26"/>
      <c r="Q159" s="26"/>
    </row>
    <row r="160" spans="1:17">
      <c r="A160" s="25">
        <v>159</v>
      </c>
      <c r="C160" s="9" t="s">
        <v>419</v>
      </c>
      <c r="D160" s="6" t="s">
        <v>439</v>
      </c>
      <c r="E160" s="5" t="s">
        <v>21</v>
      </c>
      <c r="F160" s="5" t="s">
        <v>21</v>
      </c>
      <c r="G160" s="5" t="s">
        <v>21</v>
      </c>
      <c r="H160" s="6" t="s">
        <v>133</v>
      </c>
      <c r="I160" s="44" t="str">
        <f t="shared" si="3"/>
        <v>u3_12_8&gt;=0|u3_12_8==-9</v>
      </c>
      <c r="J160" s="27" t="s">
        <v>23</v>
      </c>
      <c r="K160" s="7" t="s">
        <v>21</v>
      </c>
      <c r="L160" s="8"/>
      <c r="M160" s="26"/>
      <c r="N160" s="28"/>
      <c r="O160" s="28"/>
      <c r="P160" s="26"/>
      <c r="Q160" s="26"/>
    </row>
    <row r="161" spans="1:17">
      <c r="A161" s="25">
        <v>160</v>
      </c>
      <c r="C161" s="9" t="s">
        <v>424</v>
      </c>
      <c r="D161" s="6" t="s">
        <v>440</v>
      </c>
      <c r="E161" s="5" t="s">
        <v>21</v>
      </c>
      <c r="F161" s="5" t="s">
        <v>21</v>
      </c>
      <c r="G161" s="5" t="s">
        <v>21</v>
      </c>
      <c r="H161" s="6" t="s">
        <v>133</v>
      </c>
      <c r="I161" s="44" t="str">
        <f t="shared" si="3"/>
        <v>u3_12_9&gt;=0|u3_12_9==-9</v>
      </c>
      <c r="J161" s="27" t="s">
        <v>23</v>
      </c>
      <c r="K161" s="7" t="s">
        <v>21</v>
      </c>
      <c r="L161" s="8"/>
      <c r="M161" s="26"/>
      <c r="N161" s="28"/>
      <c r="O161" s="28"/>
      <c r="P161" s="26"/>
      <c r="Q161" s="26"/>
    </row>
    <row r="162" spans="1:17">
      <c r="A162" s="25">
        <v>161</v>
      </c>
      <c r="C162" s="9" t="s">
        <v>429</v>
      </c>
      <c r="D162" s="6" t="s">
        <v>441</v>
      </c>
      <c r="E162" s="5" t="s">
        <v>21</v>
      </c>
      <c r="F162" s="5" t="s">
        <v>21</v>
      </c>
      <c r="G162" s="5" t="s">
        <v>21</v>
      </c>
      <c r="H162" s="6" t="s">
        <v>133</v>
      </c>
      <c r="I162" s="44" t="str">
        <f t="shared" si="3"/>
        <v>u3_12_10&gt;=0|u3_12_10==-9</v>
      </c>
      <c r="J162" s="27" t="s">
        <v>23</v>
      </c>
      <c r="K162" s="7" t="s">
        <v>21</v>
      </c>
      <c r="L162" s="8"/>
      <c r="M162" s="26"/>
      <c r="N162" s="28"/>
      <c r="O162" s="28"/>
      <c r="P162" s="26"/>
      <c r="Q162" s="26"/>
    </row>
    <row r="163" spans="1:17">
      <c r="A163" s="25">
        <v>162</v>
      </c>
      <c r="B163" s="40">
        <v>3.13</v>
      </c>
      <c r="C163" s="9" t="s">
        <v>442</v>
      </c>
      <c r="D163" s="6" t="s">
        <v>443</v>
      </c>
      <c r="E163" s="5" t="s">
        <v>21</v>
      </c>
      <c r="F163" s="5" t="s">
        <v>21</v>
      </c>
      <c r="G163" s="5" t="s">
        <v>21</v>
      </c>
      <c r="H163" s="6" t="s">
        <v>52</v>
      </c>
      <c r="I163" s="44" t="s">
        <v>118</v>
      </c>
      <c r="J163" s="7" t="s">
        <v>21</v>
      </c>
      <c r="K163" s="7" t="s">
        <v>21</v>
      </c>
      <c r="L163" s="8"/>
      <c r="M163" s="9" t="s">
        <v>444</v>
      </c>
      <c r="N163" s="28" t="s">
        <v>385</v>
      </c>
      <c r="O163" s="28" t="s">
        <v>386</v>
      </c>
      <c r="P163" s="26"/>
      <c r="Q163" s="26"/>
    </row>
    <row r="164" spans="1:17">
      <c r="A164" s="25">
        <v>163</v>
      </c>
      <c r="C164" s="9" t="s">
        <v>445</v>
      </c>
      <c r="D164" s="6" t="s">
        <v>446</v>
      </c>
      <c r="E164" s="5" t="s">
        <v>21</v>
      </c>
      <c r="F164" s="5" t="s">
        <v>21</v>
      </c>
      <c r="G164" s="5" t="s">
        <v>21</v>
      </c>
      <c r="H164" s="6" t="s">
        <v>52</v>
      </c>
      <c r="I164" s="44" t="s">
        <v>118</v>
      </c>
      <c r="J164" s="7" t="s">
        <v>21</v>
      </c>
      <c r="K164" s="7" t="s">
        <v>21</v>
      </c>
      <c r="L164" s="8"/>
      <c r="M164" s="9" t="s">
        <v>447</v>
      </c>
      <c r="N164" s="28" t="s">
        <v>448</v>
      </c>
      <c r="O164" s="28" t="s">
        <v>391</v>
      </c>
      <c r="P164" s="26"/>
      <c r="Q164" s="26"/>
    </row>
    <row r="165" spans="1:17">
      <c r="A165" s="25">
        <v>164</v>
      </c>
      <c r="C165" s="9" t="s">
        <v>449</v>
      </c>
      <c r="D165" s="6" t="s">
        <v>450</v>
      </c>
      <c r="E165" s="5" t="s">
        <v>21</v>
      </c>
      <c r="F165" s="5" t="s">
        <v>21</v>
      </c>
      <c r="G165" s="5" t="s">
        <v>21</v>
      </c>
      <c r="H165" s="6" t="s">
        <v>52</v>
      </c>
      <c r="I165" s="44" t="s">
        <v>118</v>
      </c>
      <c r="J165" s="7" t="s">
        <v>21</v>
      </c>
      <c r="K165" s="7" t="s">
        <v>21</v>
      </c>
      <c r="L165" s="8"/>
      <c r="M165" s="9" t="s">
        <v>451</v>
      </c>
      <c r="N165" s="28" t="s">
        <v>395</v>
      </c>
      <c r="O165" s="28" t="s">
        <v>396</v>
      </c>
      <c r="P165" s="26"/>
      <c r="Q165" s="26"/>
    </row>
    <row r="166" spans="1:17">
      <c r="A166" s="25">
        <v>165</v>
      </c>
      <c r="C166" s="9" t="s">
        <v>452</v>
      </c>
      <c r="D166" s="6" t="s">
        <v>453</v>
      </c>
      <c r="E166" s="5" t="s">
        <v>21</v>
      </c>
      <c r="F166" s="5" t="s">
        <v>21</v>
      </c>
      <c r="G166" s="5" t="s">
        <v>21</v>
      </c>
      <c r="H166" s="6" t="s">
        <v>52</v>
      </c>
      <c r="I166" s="44" t="s">
        <v>118</v>
      </c>
      <c r="J166" s="7" t="s">
        <v>21</v>
      </c>
      <c r="K166" s="7" t="s">
        <v>21</v>
      </c>
      <c r="L166" s="8"/>
      <c r="M166" s="9" t="s">
        <v>454</v>
      </c>
      <c r="N166" s="28" t="s">
        <v>455</v>
      </c>
      <c r="O166" s="28" t="s">
        <v>401</v>
      </c>
      <c r="P166" s="26"/>
      <c r="Q166" s="26"/>
    </row>
    <row r="167" spans="1:17">
      <c r="A167" s="25">
        <v>166</v>
      </c>
      <c r="C167" s="9" t="s">
        <v>456</v>
      </c>
      <c r="D167" s="6" t="s">
        <v>457</v>
      </c>
      <c r="E167" s="5" t="s">
        <v>21</v>
      </c>
      <c r="F167" s="5" t="s">
        <v>21</v>
      </c>
      <c r="G167" s="5" t="s">
        <v>21</v>
      </c>
      <c r="H167" s="6" t="s">
        <v>52</v>
      </c>
      <c r="I167" s="44" t="s">
        <v>118</v>
      </c>
      <c r="J167" s="7" t="s">
        <v>21</v>
      </c>
      <c r="K167" s="7" t="s">
        <v>21</v>
      </c>
      <c r="L167" s="8"/>
      <c r="M167" s="9" t="s">
        <v>458</v>
      </c>
      <c r="N167" s="28" t="s">
        <v>405</v>
      </c>
      <c r="O167" s="28" t="s">
        <v>406</v>
      </c>
      <c r="P167" s="26"/>
      <c r="Q167" s="26"/>
    </row>
    <row r="168" spans="1:17">
      <c r="A168" s="25">
        <v>167</v>
      </c>
      <c r="C168" s="9" t="s">
        <v>459</v>
      </c>
      <c r="D168" s="6" t="s">
        <v>460</v>
      </c>
      <c r="E168" s="5" t="s">
        <v>21</v>
      </c>
      <c r="F168" s="5" t="s">
        <v>21</v>
      </c>
      <c r="G168" s="5" t="s">
        <v>21</v>
      </c>
      <c r="H168" s="6" t="s">
        <v>52</v>
      </c>
      <c r="I168" s="44" t="s">
        <v>118</v>
      </c>
      <c r="J168" s="7" t="s">
        <v>21</v>
      </c>
      <c r="K168" s="7" t="s">
        <v>21</v>
      </c>
      <c r="L168" s="8"/>
      <c r="M168" s="9" t="s">
        <v>461</v>
      </c>
      <c r="N168" s="28" t="s">
        <v>462</v>
      </c>
      <c r="O168" s="28" t="s">
        <v>411</v>
      </c>
      <c r="P168" s="26"/>
      <c r="Q168" s="26"/>
    </row>
    <row r="169" spans="1:17">
      <c r="A169" s="25">
        <v>168</v>
      </c>
      <c r="C169" s="9" t="s">
        <v>463</v>
      </c>
      <c r="D169" s="6" t="s">
        <v>464</v>
      </c>
      <c r="E169" s="5" t="s">
        <v>21</v>
      </c>
      <c r="F169" s="5" t="s">
        <v>21</v>
      </c>
      <c r="G169" s="5" t="s">
        <v>21</v>
      </c>
      <c r="H169" s="6" t="s">
        <v>52</v>
      </c>
      <c r="I169" s="44" t="s">
        <v>118</v>
      </c>
      <c r="J169" s="7" t="s">
        <v>21</v>
      </c>
      <c r="K169" s="7" t="s">
        <v>21</v>
      </c>
      <c r="L169" s="8"/>
      <c r="M169" s="9" t="s">
        <v>465</v>
      </c>
      <c r="N169" s="28" t="s">
        <v>415</v>
      </c>
      <c r="O169" s="28" t="s">
        <v>416</v>
      </c>
      <c r="P169" s="26"/>
      <c r="Q169" s="26"/>
    </row>
    <row r="170" spans="1:17">
      <c r="A170" s="25">
        <v>169</v>
      </c>
      <c r="C170" s="9" t="s">
        <v>466</v>
      </c>
      <c r="D170" s="6" t="s">
        <v>467</v>
      </c>
      <c r="E170" s="5" t="s">
        <v>21</v>
      </c>
      <c r="F170" s="5" t="s">
        <v>21</v>
      </c>
      <c r="G170" s="5" t="s">
        <v>21</v>
      </c>
      <c r="H170" s="6" t="s">
        <v>52</v>
      </c>
      <c r="I170" s="44" t="s">
        <v>118</v>
      </c>
      <c r="J170" s="7" t="s">
        <v>21</v>
      </c>
      <c r="K170" s="7" t="s">
        <v>21</v>
      </c>
      <c r="L170" s="8"/>
      <c r="M170" s="9" t="s">
        <v>468</v>
      </c>
      <c r="N170" s="28" t="s">
        <v>420</v>
      </c>
      <c r="O170" s="28" t="s">
        <v>421</v>
      </c>
      <c r="P170" s="26"/>
      <c r="Q170" s="26"/>
    </row>
    <row r="171" spans="1:17">
      <c r="A171" s="25">
        <v>170</v>
      </c>
      <c r="C171" s="9" t="s">
        <v>469</v>
      </c>
      <c r="D171" s="6" t="s">
        <v>470</v>
      </c>
      <c r="E171" s="5" t="s">
        <v>21</v>
      </c>
      <c r="F171" s="5" t="s">
        <v>21</v>
      </c>
      <c r="G171" s="5" t="s">
        <v>21</v>
      </c>
      <c r="H171" s="6" t="s">
        <v>52</v>
      </c>
      <c r="I171" s="44" t="s">
        <v>118</v>
      </c>
      <c r="J171" s="7" t="s">
        <v>21</v>
      </c>
      <c r="K171" s="7" t="s">
        <v>21</v>
      </c>
      <c r="L171" s="8"/>
      <c r="M171" s="9" t="s">
        <v>471</v>
      </c>
      <c r="N171" s="28" t="s">
        <v>425</v>
      </c>
      <c r="O171" s="28" t="s">
        <v>426</v>
      </c>
      <c r="P171" s="26"/>
      <c r="Q171" s="26"/>
    </row>
    <row r="172" spans="1:17">
      <c r="A172" s="25">
        <v>171</v>
      </c>
      <c r="C172" s="9" t="s">
        <v>472</v>
      </c>
      <c r="D172" s="6" t="s">
        <v>473</v>
      </c>
      <c r="E172" s="5" t="s">
        <v>21</v>
      </c>
      <c r="F172" s="5" t="s">
        <v>21</v>
      </c>
      <c r="G172" s="5" t="s">
        <v>21</v>
      </c>
      <c r="H172" s="6" t="s">
        <v>52</v>
      </c>
      <c r="I172" s="44" t="s">
        <v>118</v>
      </c>
      <c r="J172" s="7" t="s">
        <v>21</v>
      </c>
      <c r="K172" s="7" t="s">
        <v>21</v>
      </c>
      <c r="L172" s="8"/>
      <c r="M172" s="9" t="s">
        <v>474</v>
      </c>
      <c r="N172" s="28" t="s">
        <v>430</v>
      </c>
      <c r="O172" s="28" t="s">
        <v>431</v>
      </c>
      <c r="P172" s="26"/>
      <c r="Q172" s="26"/>
    </row>
    <row r="173" spans="1:17">
      <c r="A173" s="25">
        <v>172</v>
      </c>
      <c r="B173" s="40">
        <v>3.14</v>
      </c>
      <c r="C173" s="9" t="s">
        <v>475</v>
      </c>
      <c r="D173" s="6" t="s">
        <v>476</v>
      </c>
      <c r="E173" s="5" t="s">
        <v>21</v>
      </c>
      <c r="F173" s="5" t="s">
        <v>21</v>
      </c>
      <c r="G173" s="5" t="s">
        <v>21</v>
      </c>
      <c r="H173" s="6" t="s">
        <v>52</v>
      </c>
      <c r="I173" s="44" t="s">
        <v>477</v>
      </c>
      <c r="J173" s="7" t="s">
        <v>21</v>
      </c>
      <c r="K173" s="7" t="s">
        <v>21</v>
      </c>
      <c r="L173" s="8"/>
      <c r="M173" s="9" t="s">
        <v>478</v>
      </c>
      <c r="N173" s="28" t="str">
        <f>CONCATENATE(" == 1|inlist(",C173,",2,3,4,5,6,7) == 1|",C163," == 2|inlist(u2_2,4,5,6,7,-9) == 1")</f>
        <v xml:space="preserve"> == 1|inlist(u3_14_1,2,3,4,5,6,7) == 1|u3_13_1 == 2|inlist(u2_2,4,5,6,7,-9) == 1</v>
      </c>
      <c r="O173" s="28" t="str">
        <f>CONCATENATE("==9 &amp; ",C163," == 1 &amp; inlist(u2_2,1,2,3) == 1")</f>
        <v>==9 &amp; u3_13_1 == 1 &amp; inlist(u2_2,1,2,3) == 1</v>
      </c>
      <c r="P173" s="26"/>
      <c r="Q173" s="26"/>
    </row>
    <row r="174" spans="1:17">
      <c r="A174" s="25">
        <v>173</v>
      </c>
      <c r="C174" s="9" t="s">
        <v>479</v>
      </c>
      <c r="D174" s="6" t="s">
        <v>480</v>
      </c>
      <c r="E174" s="5" t="s">
        <v>21</v>
      </c>
      <c r="F174" s="5" t="s">
        <v>21</v>
      </c>
      <c r="G174" s="5" t="s">
        <v>21</v>
      </c>
      <c r="H174" s="6" t="s">
        <v>52</v>
      </c>
      <c r="I174" s="44" t="s">
        <v>477</v>
      </c>
      <c r="J174" s="7" t="s">
        <v>21</v>
      </c>
      <c r="K174" s="7" t="s">
        <v>21</v>
      </c>
      <c r="L174" s="8"/>
      <c r="M174" s="9" t="s">
        <v>481</v>
      </c>
      <c r="N174" s="28" t="str">
        <f>CONCATENATE(" == 1|inlist(",C174,",2,3,4,5,6,7) == 1|",C164," == 2|inlist(u2_2,4,5,6,7,-9) == 1| u3_01 ==1")</f>
        <v xml:space="preserve"> == 1|inlist(u3_14_2,2,3,4,5,6,7) == 1|u3_13_2 == 2|inlist(u2_2,4,5,6,7,-9) == 1| u3_01 ==1</v>
      </c>
      <c r="O174" s="28" t="str">
        <f>CONCATENATE("==9 &amp; ",C164," == 1 &amp; inlist(u2_2,1,2,3) == 1 &amp; u3_01 &gt; 1")</f>
        <v>==9 &amp; u3_13_2 == 1 &amp; inlist(u2_2,1,2,3) == 1 &amp; u3_01 &gt; 1</v>
      </c>
      <c r="P174" s="26"/>
      <c r="Q174" s="26"/>
    </row>
    <row r="175" spans="1:17">
      <c r="A175" s="25">
        <v>174</v>
      </c>
      <c r="C175" s="9" t="s">
        <v>482</v>
      </c>
      <c r="D175" s="6" t="s">
        <v>483</v>
      </c>
      <c r="E175" s="5" t="s">
        <v>21</v>
      </c>
      <c r="F175" s="5" t="s">
        <v>21</v>
      </c>
      <c r="G175" s="5" t="s">
        <v>21</v>
      </c>
      <c r="H175" s="6" t="s">
        <v>52</v>
      </c>
      <c r="I175" s="44" t="s">
        <v>477</v>
      </c>
      <c r="J175" s="7" t="s">
        <v>21</v>
      </c>
      <c r="K175" s="7" t="s">
        <v>21</v>
      </c>
      <c r="L175" s="8"/>
      <c r="M175" s="9" t="s">
        <v>484</v>
      </c>
      <c r="N175" s="28" t="str">
        <f>CONCATENATE(" == 1|inlist(",C175,",2,3,4,5,6,7) == 1|",C165," == 2|inlist(u2_2,4,5,6,7,-9) == 1| u3_01 ==2")</f>
        <v xml:space="preserve"> == 1|inlist(u3_14_3,2,3,4,5,6,7) == 1|u3_13_3 == 2|inlist(u2_2,4,5,6,7,-9) == 1| u3_01 ==2</v>
      </c>
      <c r="O175" s="28" t="str">
        <f>CONCATENATE("==9 &amp; ",C165," == 1 &amp; inlist(u2_2,1,2,3) == 1 &amp; u3_01 &gt; 2")</f>
        <v>==9 &amp; u3_13_3 == 1 &amp; inlist(u2_2,1,2,3) == 1 &amp; u3_01 &gt; 2</v>
      </c>
      <c r="P175" s="26"/>
      <c r="Q175" s="26"/>
    </row>
    <row r="176" spans="1:17">
      <c r="A176" s="25">
        <v>175</v>
      </c>
      <c r="C176" s="9" t="s">
        <v>454</v>
      </c>
      <c r="D176" s="6" t="s">
        <v>485</v>
      </c>
      <c r="E176" s="5" t="s">
        <v>21</v>
      </c>
      <c r="F176" s="5" t="s">
        <v>21</v>
      </c>
      <c r="G176" s="5" t="s">
        <v>21</v>
      </c>
      <c r="H176" s="6" t="s">
        <v>52</v>
      </c>
      <c r="I176" s="44" t="s">
        <v>477</v>
      </c>
      <c r="J176" s="7" t="s">
        <v>21</v>
      </c>
      <c r="K176" s="7" t="s">
        <v>21</v>
      </c>
      <c r="L176" s="8"/>
      <c r="M176" s="9" t="s">
        <v>486</v>
      </c>
      <c r="N176" s="28" t="str">
        <f>CONCATENATE(" == 1|inlist(",C176,",2,3,4,5,6,7) == 1|",C166," == 2|inlist(u2_2,4,5,6,7,-9) == 1| u3_01 ==3")</f>
        <v xml:space="preserve"> == 1|inlist(u3_14_4,2,3,4,5,6,7) == 1|u3_13_4 == 2|inlist(u2_2,4,5,6,7,-9) == 1| u3_01 ==3</v>
      </c>
      <c r="O176" s="28" t="str">
        <f>CONCATENATE("==9 &amp; ",C166," == 1 &amp; inlist(u2_2,1,2,3) == 1 &amp; u3_01 &gt; 3")</f>
        <v>==9 &amp; u3_13_4 == 1 &amp; inlist(u2_2,1,2,3) == 1 &amp; u3_01 &gt; 3</v>
      </c>
      <c r="P176" s="26"/>
      <c r="Q176" s="26"/>
    </row>
    <row r="177" spans="1:17">
      <c r="A177" s="25">
        <v>176</v>
      </c>
      <c r="C177" s="9" t="s">
        <v>458</v>
      </c>
      <c r="D177" s="6" t="s">
        <v>487</v>
      </c>
      <c r="E177" s="5" t="s">
        <v>21</v>
      </c>
      <c r="F177" s="5" t="s">
        <v>21</v>
      </c>
      <c r="G177" s="5" t="s">
        <v>21</v>
      </c>
      <c r="H177" s="6" t="s">
        <v>52</v>
      </c>
      <c r="I177" s="44" t="s">
        <v>477</v>
      </c>
      <c r="J177" s="7" t="s">
        <v>21</v>
      </c>
      <c r="K177" s="7" t="s">
        <v>21</v>
      </c>
      <c r="L177" s="8"/>
      <c r="M177" s="9" t="s">
        <v>488</v>
      </c>
      <c r="N177" s="28" t="str">
        <f>CONCATENATE(" == 1|inlist(",C177,",2,3,4,5,6,7) == 1|",C167," == 2|inlist(u2_2,4,5,6,7,-9) == 1| u3_01 ==4")</f>
        <v xml:space="preserve"> == 1|inlist(u3_14_5,2,3,4,5,6,7) == 1|u3_13_5 == 2|inlist(u2_2,4,5,6,7,-9) == 1| u3_01 ==4</v>
      </c>
      <c r="O177" s="28" t="str">
        <f>CONCATENATE("==9 &amp; ",C167," == 1 &amp; inlist(u2_2,1,2,3) == 1 &amp; u3_01 &gt; 4")</f>
        <v>==9 &amp; u3_13_5 == 1 &amp; inlist(u2_2,1,2,3) == 1 &amp; u3_01 &gt; 4</v>
      </c>
      <c r="P177" s="26"/>
      <c r="Q177" s="26"/>
    </row>
    <row r="178" spans="1:17">
      <c r="A178" s="25">
        <v>177</v>
      </c>
      <c r="C178" s="9" t="s">
        <v>461</v>
      </c>
      <c r="D178" s="6" t="s">
        <v>489</v>
      </c>
      <c r="E178" s="5" t="s">
        <v>21</v>
      </c>
      <c r="F178" s="5" t="s">
        <v>21</v>
      </c>
      <c r="G178" s="5" t="s">
        <v>21</v>
      </c>
      <c r="H178" s="6" t="s">
        <v>52</v>
      </c>
      <c r="I178" s="44" t="s">
        <v>477</v>
      </c>
      <c r="J178" s="7" t="s">
        <v>21</v>
      </c>
      <c r="K178" s="7" t="s">
        <v>21</v>
      </c>
      <c r="L178" s="8"/>
      <c r="M178" s="9" t="s">
        <v>490</v>
      </c>
      <c r="N178" s="28" t="str">
        <f>CONCATENATE(" == 1|inlist(",C178,",2,3,4,5,6,7) == 1|",C168," == 2|inlist(u2_2,4,5,6,7,-9) == 1| u3_01 ==5")</f>
        <v xml:space="preserve"> == 1|inlist(u3_14_6,2,3,4,5,6,7) == 1|u3_13_6 == 2|inlist(u2_2,4,5,6,7,-9) == 1| u3_01 ==5</v>
      </c>
      <c r="O178" s="28" t="str">
        <f>CONCATENATE("==9 &amp; ",C168," == 1 &amp; inlist(u2_2,1,2,3) == 1 &amp; u3_01 &gt; 5")</f>
        <v>==9 &amp; u3_13_6 == 1 &amp; inlist(u2_2,1,2,3) == 1 &amp; u3_01 &gt; 5</v>
      </c>
      <c r="P178" s="26"/>
      <c r="Q178" s="26"/>
    </row>
    <row r="179" spans="1:17">
      <c r="A179" s="25">
        <v>178</v>
      </c>
      <c r="C179" s="9" t="s">
        <v>465</v>
      </c>
      <c r="D179" s="6" t="s">
        <v>491</v>
      </c>
      <c r="E179" s="5" t="s">
        <v>21</v>
      </c>
      <c r="F179" s="5" t="s">
        <v>21</v>
      </c>
      <c r="G179" s="5" t="s">
        <v>21</v>
      </c>
      <c r="H179" s="6" t="s">
        <v>52</v>
      </c>
      <c r="I179" s="44" t="s">
        <v>477</v>
      </c>
      <c r="J179" s="7" t="s">
        <v>21</v>
      </c>
      <c r="K179" s="7" t="s">
        <v>21</v>
      </c>
      <c r="L179" s="8"/>
      <c r="M179" s="9" t="s">
        <v>492</v>
      </c>
      <c r="N179" s="28" t="str">
        <f>CONCATENATE(" == 1|inlist(",C179,",2,3,4,5,6,7) == 1|",C169," == 2|inlist(u2_2,4,5,6,7,-9) == 1| u3_01 ==6")</f>
        <v xml:space="preserve"> == 1|inlist(u3_14_7,2,3,4,5,6,7) == 1|u3_13_7 == 2|inlist(u2_2,4,5,6,7,-9) == 1| u3_01 ==6</v>
      </c>
      <c r="O179" s="28" t="str">
        <f>CONCATENATE("==9 &amp; ",C169," == 1 &amp; inlist(u2_2,1,2,3) == 1 &amp; u3_01 &gt; 6")</f>
        <v>==9 &amp; u3_13_7 == 1 &amp; inlist(u2_2,1,2,3) == 1 &amp; u3_01 &gt; 6</v>
      </c>
      <c r="P179" s="26"/>
      <c r="Q179" s="26"/>
    </row>
    <row r="180" spans="1:17">
      <c r="A180" s="25">
        <v>179</v>
      </c>
      <c r="C180" s="9" t="s">
        <v>468</v>
      </c>
      <c r="D180" s="6" t="s">
        <v>493</v>
      </c>
      <c r="E180" s="5" t="s">
        <v>21</v>
      </c>
      <c r="F180" s="5" t="s">
        <v>21</v>
      </c>
      <c r="G180" s="5" t="s">
        <v>21</v>
      </c>
      <c r="H180" s="6" t="s">
        <v>52</v>
      </c>
      <c r="I180" s="44" t="s">
        <v>477</v>
      </c>
      <c r="J180" s="7" t="s">
        <v>21</v>
      </c>
      <c r="K180" s="7" t="s">
        <v>21</v>
      </c>
      <c r="L180" s="8"/>
      <c r="M180" s="9" t="s">
        <v>494</v>
      </c>
      <c r="N180" s="28" t="str">
        <f>CONCATENATE(" == 1|inlist(",C180,",2,3,4,5,6,7) == 1|",C170," == 2|inlist(u2_2,4,5,6,7,-9) == 1| u3_01 ==7")</f>
        <v xml:space="preserve"> == 1|inlist(u3_14_8,2,3,4,5,6,7) == 1|u3_13_8 == 2|inlist(u2_2,4,5,6,7,-9) == 1| u3_01 ==7</v>
      </c>
      <c r="O180" s="28" t="str">
        <f>CONCATENATE("==9 &amp; ",C170," == 1 &amp; inlist(u2_2,1,2,3) == 1 &amp; u3_01 &gt; 7")</f>
        <v>==9 &amp; u3_13_8 == 1 &amp; inlist(u2_2,1,2,3) == 1 &amp; u3_01 &gt; 7</v>
      </c>
      <c r="P180" s="26"/>
      <c r="Q180" s="26"/>
    </row>
    <row r="181" spans="1:17">
      <c r="A181" s="25">
        <v>180</v>
      </c>
      <c r="C181" s="9" t="s">
        <v>471</v>
      </c>
      <c r="D181" s="6" t="s">
        <v>495</v>
      </c>
      <c r="E181" s="5" t="s">
        <v>21</v>
      </c>
      <c r="F181" s="5" t="s">
        <v>21</v>
      </c>
      <c r="G181" s="5" t="s">
        <v>21</v>
      </c>
      <c r="H181" s="6" t="s">
        <v>52</v>
      </c>
      <c r="I181" s="44" t="s">
        <v>477</v>
      </c>
      <c r="J181" s="7" t="s">
        <v>21</v>
      </c>
      <c r="K181" s="7" t="s">
        <v>21</v>
      </c>
      <c r="L181" s="8"/>
      <c r="M181" s="9" t="s">
        <v>496</v>
      </c>
      <c r="N181" s="28" t="str">
        <f>CONCATENATE(" == 1|inlist(",C181,",2,3,4,5,6,7) == 1|",C171," == 2|inlist(u2_2,4,5,6,7,-9) == 1| u3_01 ==8")</f>
        <v xml:space="preserve"> == 1|inlist(u3_14_9,2,3,4,5,6,7) == 1|u3_13_9 == 2|inlist(u2_2,4,5,6,7,-9) == 1| u3_01 ==8</v>
      </c>
      <c r="O181" s="28" t="str">
        <f>CONCATENATE("==9 &amp; ",C171," == 1 &amp; inlist(u2_2,1,2,3) == 1 &amp; u3_01 &gt; 8")</f>
        <v>==9 &amp; u3_13_9 == 1 &amp; inlist(u2_2,1,2,3) == 1 &amp; u3_01 &gt; 8</v>
      </c>
      <c r="P181" s="26"/>
      <c r="Q181" s="26"/>
    </row>
    <row r="182" spans="1:17">
      <c r="A182" s="25">
        <v>181</v>
      </c>
      <c r="C182" s="9" t="s">
        <v>474</v>
      </c>
      <c r="D182" s="6" t="s">
        <v>497</v>
      </c>
      <c r="E182" s="5" t="s">
        <v>21</v>
      </c>
      <c r="F182" s="5" t="s">
        <v>21</v>
      </c>
      <c r="G182" s="5" t="s">
        <v>21</v>
      </c>
      <c r="H182" s="6" t="s">
        <v>52</v>
      </c>
      <c r="I182" s="44" t="s">
        <v>477</v>
      </c>
      <c r="J182" s="7" t="s">
        <v>21</v>
      </c>
      <c r="K182" s="7" t="s">
        <v>21</v>
      </c>
      <c r="L182" s="8"/>
      <c r="M182" s="9" t="s">
        <v>498</v>
      </c>
      <c r="N182" s="28" t="str">
        <f>CONCATENATE(" == 1|inlist(",C182,",2,3,4,5,6,7) == 1|",C172," == 2|inlist(u2_2,4,5,6,7,-9) == 1| u3_01 ==9")</f>
        <v xml:space="preserve"> == 1|inlist(u3_14_10,2,3,4,5,6,7) == 1|u3_13_10 == 2|inlist(u2_2,4,5,6,7,-9) == 1| u3_01 ==9</v>
      </c>
      <c r="O182" s="28" t="str">
        <f>CONCATENATE("==9 &amp; ",C172," == 1 &amp; inlist(u2_2,1,2,3) == 1 &amp; u3_01 &gt; 9")</f>
        <v>==9 &amp; u3_13_10 == 1 &amp; inlist(u2_2,1,2,3) == 1 &amp; u3_01 &gt; 9</v>
      </c>
      <c r="P182" s="26"/>
      <c r="Q182" s="26"/>
    </row>
    <row r="183" spans="1:17">
      <c r="A183" s="25">
        <v>182</v>
      </c>
      <c r="C183" s="9" t="s">
        <v>478</v>
      </c>
      <c r="D183" s="6" t="s">
        <v>499</v>
      </c>
      <c r="E183" s="5" t="s">
        <v>21</v>
      </c>
      <c r="F183" s="5" t="s">
        <v>21</v>
      </c>
      <c r="G183" s="5" t="s">
        <v>21</v>
      </c>
      <c r="H183" s="6" t="s">
        <v>22</v>
      </c>
      <c r="J183" s="27" t="s">
        <v>23</v>
      </c>
      <c r="K183" s="7" t="s">
        <v>21</v>
      </c>
      <c r="L183" s="8"/>
      <c r="M183" s="26"/>
      <c r="N183" s="28"/>
      <c r="O183" s="28"/>
      <c r="P183" s="26"/>
      <c r="Q183" s="26"/>
    </row>
    <row r="184" spans="1:17">
      <c r="A184" s="25">
        <v>183</v>
      </c>
      <c r="C184" s="9" t="s">
        <v>481</v>
      </c>
      <c r="D184" s="6" t="s">
        <v>500</v>
      </c>
      <c r="E184" s="5" t="s">
        <v>21</v>
      </c>
      <c r="F184" s="5" t="s">
        <v>21</v>
      </c>
      <c r="G184" s="5" t="s">
        <v>21</v>
      </c>
      <c r="H184" s="6" t="s">
        <v>22</v>
      </c>
      <c r="J184" s="27" t="s">
        <v>23</v>
      </c>
      <c r="K184" s="7" t="s">
        <v>21</v>
      </c>
      <c r="L184" s="8"/>
      <c r="M184" s="26"/>
      <c r="N184" s="28"/>
      <c r="O184" s="28"/>
      <c r="P184" s="26"/>
      <c r="Q184" s="26"/>
    </row>
    <row r="185" spans="1:17">
      <c r="A185" s="25">
        <v>184</v>
      </c>
      <c r="C185" s="9" t="s">
        <v>484</v>
      </c>
      <c r="D185" s="6" t="s">
        <v>501</v>
      </c>
      <c r="E185" s="5" t="s">
        <v>21</v>
      </c>
      <c r="F185" s="5" t="s">
        <v>21</v>
      </c>
      <c r="G185" s="5" t="s">
        <v>21</v>
      </c>
      <c r="H185" s="6" t="s">
        <v>22</v>
      </c>
      <c r="J185" s="27" t="s">
        <v>23</v>
      </c>
      <c r="K185" s="7" t="s">
        <v>21</v>
      </c>
      <c r="L185" s="8"/>
      <c r="M185" s="26"/>
      <c r="N185" s="28"/>
      <c r="O185" s="28"/>
      <c r="P185" s="26"/>
      <c r="Q185" s="26"/>
    </row>
    <row r="186" spans="1:17">
      <c r="A186" s="25">
        <v>185</v>
      </c>
      <c r="C186" s="9" t="s">
        <v>486</v>
      </c>
      <c r="D186" s="6" t="s">
        <v>502</v>
      </c>
      <c r="E186" s="5" t="s">
        <v>21</v>
      </c>
      <c r="F186" s="5" t="s">
        <v>21</v>
      </c>
      <c r="G186" s="5" t="s">
        <v>21</v>
      </c>
      <c r="H186" s="6" t="s">
        <v>22</v>
      </c>
      <c r="J186" s="27" t="s">
        <v>23</v>
      </c>
      <c r="K186" s="7" t="s">
        <v>21</v>
      </c>
      <c r="L186" s="8"/>
      <c r="M186" s="26"/>
      <c r="N186" s="28"/>
      <c r="O186" s="28"/>
      <c r="P186" s="26"/>
      <c r="Q186" s="26"/>
    </row>
    <row r="187" spans="1:17">
      <c r="A187" s="25">
        <v>186</v>
      </c>
      <c r="C187" s="9" t="s">
        <v>488</v>
      </c>
      <c r="D187" s="6" t="s">
        <v>503</v>
      </c>
      <c r="E187" s="5" t="s">
        <v>21</v>
      </c>
      <c r="F187" s="5" t="s">
        <v>21</v>
      </c>
      <c r="G187" s="5" t="s">
        <v>21</v>
      </c>
      <c r="H187" s="6" t="s">
        <v>22</v>
      </c>
      <c r="J187" s="27" t="s">
        <v>23</v>
      </c>
      <c r="K187" s="7" t="s">
        <v>21</v>
      </c>
      <c r="L187" s="8"/>
      <c r="M187" s="26"/>
      <c r="N187" s="28"/>
      <c r="O187" s="28"/>
      <c r="P187" s="26"/>
      <c r="Q187" s="26"/>
    </row>
    <row r="188" spans="1:17">
      <c r="A188" s="25">
        <v>187</v>
      </c>
      <c r="C188" s="9" t="s">
        <v>490</v>
      </c>
      <c r="D188" s="6" t="s">
        <v>504</v>
      </c>
      <c r="E188" s="5" t="s">
        <v>21</v>
      </c>
      <c r="F188" s="5" t="s">
        <v>21</v>
      </c>
      <c r="G188" s="5" t="s">
        <v>21</v>
      </c>
      <c r="H188" s="6" t="s">
        <v>22</v>
      </c>
      <c r="J188" s="27" t="s">
        <v>23</v>
      </c>
      <c r="K188" s="7" t="s">
        <v>21</v>
      </c>
      <c r="L188" s="8"/>
      <c r="M188" s="26"/>
      <c r="N188" s="28"/>
      <c r="O188" s="28"/>
      <c r="P188" s="26"/>
      <c r="Q188" s="26"/>
    </row>
    <row r="189" spans="1:17">
      <c r="A189" s="25">
        <v>188</v>
      </c>
      <c r="C189" s="9" t="s">
        <v>492</v>
      </c>
      <c r="D189" s="6" t="s">
        <v>505</v>
      </c>
      <c r="E189" s="5" t="s">
        <v>21</v>
      </c>
      <c r="F189" s="5" t="s">
        <v>21</v>
      </c>
      <c r="G189" s="5" t="s">
        <v>21</v>
      </c>
      <c r="H189" s="6" t="s">
        <v>22</v>
      </c>
      <c r="J189" s="27" t="s">
        <v>23</v>
      </c>
      <c r="K189" s="7" t="s">
        <v>21</v>
      </c>
      <c r="L189" s="8"/>
      <c r="M189" s="26"/>
      <c r="N189" s="28"/>
      <c r="O189" s="28"/>
      <c r="P189" s="26"/>
      <c r="Q189" s="26"/>
    </row>
    <row r="190" spans="1:17">
      <c r="A190" s="25">
        <v>189</v>
      </c>
      <c r="C190" s="9" t="s">
        <v>494</v>
      </c>
      <c r="D190" s="6" t="s">
        <v>506</v>
      </c>
      <c r="E190" s="5" t="s">
        <v>21</v>
      </c>
      <c r="F190" s="5" t="s">
        <v>21</v>
      </c>
      <c r="G190" s="5" t="s">
        <v>21</v>
      </c>
      <c r="H190" s="6" t="s">
        <v>22</v>
      </c>
      <c r="J190" s="27" t="s">
        <v>23</v>
      </c>
      <c r="K190" s="7" t="s">
        <v>21</v>
      </c>
      <c r="L190" s="8"/>
      <c r="M190" s="26"/>
      <c r="N190" s="28"/>
      <c r="O190" s="28"/>
      <c r="P190" s="26"/>
      <c r="Q190" s="26"/>
    </row>
    <row r="191" spans="1:17">
      <c r="A191" s="25">
        <v>190</v>
      </c>
      <c r="C191" s="9" t="s">
        <v>496</v>
      </c>
      <c r="D191" s="6" t="s">
        <v>507</v>
      </c>
      <c r="E191" s="5" t="s">
        <v>21</v>
      </c>
      <c r="F191" s="5" t="s">
        <v>21</v>
      </c>
      <c r="G191" s="5" t="s">
        <v>21</v>
      </c>
      <c r="H191" s="6" t="s">
        <v>22</v>
      </c>
      <c r="J191" s="27" t="s">
        <v>23</v>
      </c>
      <c r="K191" s="7" t="s">
        <v>21</v>
      </c>
      <c r="L191" s="8"/>
      <c r="M191" s="26"/>
      <c r="N191" s="28"/>
      <c r="O191" s="28"/>
      <c r="P191" s="26"/>
      <c r="Q191" s="26"/>
    </row>
    <row r="192" spans="1:17">
      <c r="A192" s="25">
        <v>191</v>
      </c>
      <c r="C192" s="9" t="s">
        <v>498</v>
      </c>
      <c r="D192" s="6" t="s">
        <v>508</v>
      </c>
      <c r="E192" s="5" t="s">
        <v>21</v>
      </c>
      <c r="F192" s="5" t="s">
        <v>21</v>
      </c>
      <c r="G192" s="5" t="s">
        <v>21</v>
      </c>
      <c r="H192" s="6" t="s">
        <v>22</v>
      </c>
      <c r="J192" s="27" t="s">
        <v>23</v>
      </c>
      <c r="K192" s="7" t="s">
        <v>21</v>
      </c>
      <c r="L192" s="8"/>
      <c r="M192" s="26"/>
      <c r="N192" s="28"/>
      <c r="O192" s="28"/>
      <c r="P192" s="26"/>
      <c r="Q192" s="26"/>
    </row>
    <row r="193" spans="1:17">
      <c r="A193" s="25">
        <v>192</v>
      </c>
      <c r="B193" s="40">
        <v>3.15</v>
      </c>
      <c r="C193" s="9" t="s">
        <v>509</v>
      </c>
      <c r="D193" s="6" t="s">
        <v>510</v>
      </c>
      <c r="E193" s="5" t="s">
        <v>21</v>
      </c>
      <c r="F193" s="5" t="s">
        <v>21</v>
      </c>
      <c r="G193" s="5" t="s">
        <v>21</v>
      </c>
      <c r="H193" s="6" t="s">
        <v>133</v>
      </c>
      <c r="I193" s="44" t="str">
        <f>CONCATENATE(C195,"&gt;=0")</f>
        <v>u3_17&gt;=0</v>
      </c>
      <c r="J193" s="27" t="s">
        <v>23</v>
      </c>
      <c r="K193" s="7" t="s">
        <v>21</v>
      </c>
      <c r="L193" s="8"/>
      <c r="M193" s="26"/>
      <c r="N193" s="28"/>
      <c r="O193" s="28"/>
      <c r="P193" s="26"/>
      <c r="Q193" s="26"/>
    </row>
    <row r="194" spans="1:17">
      <c r="A194" s="25">
        <v>193</v>
      </c>
      <c r="B194" s="40">
        <v>3.16</v>
      </c>
      <c r="C194" s="9" t="s">
        <v>511</v>
      </c>
      <c r="D194" s="6" t="s">
        <v>512</v>
      </c>
      <c r="E194" s="5" t="s">
        <v>21</v>
      </c>
      <c r="F194" s="5" t="s">
        <v>21</v>
      </c>
      <c r="G194" s="5" t="s">
        <v>21</v>
      </c>
      <c r="H194" s="6" t="s">
        <v>52</v>
      </c>
      <c r="I194" s="44" t="s">
        <v>118</v>
      </c>
      <c r="J194" s="7" t="s">
        <v>21</v>
      </c>
      <c r="K194" s="7" t="s">
        <v>21</v>
      </c>
      <c r="L194" s="8"/>
      <c r="M194" s="31" t="s">
        <v>513</v>
      </c>
      <c r="N194" s="28">
        <v>2</v>
      </c>
      <c r="O194" s="28">
        <v>1</v>
      </c>
      <c r="P194" s="26"/>
      <c r="Q194" s="26"/>
    </row>
    <row r="195" spans="1:17">
      <c r="A195" s="25">
        <v>194</v>
      </c>
      <c r="B195" s="40">
        <v>3.17</v>
      </c>
      <c r="C195" s="9" t="s">
        <v>514</v>
      </c>
      <c r="D195" s="6" t="s">
        <v>515</v>
      </c>
      <c r="E195" s="5" t="s">
        <v>21</v>
      </c>
      <c r="F195" s="5" t="s">
        <v>21</v>
      </c>
      <c r="G195" s="5" t="s">
        <v>21</v>
      </c>
      <c r="H195" s="6" t="s">
        <v>133</v>
      </c>
      <c r="I195" s="44" t="str">
        <f>CONCATENATE(C195,"&gt;=0")</f>
        <v>u3_17&gt;=0</v>
      </c>
      <c r="J195" s="27" t="s">
        <v>23</v>
      </c>
      <c r="K195" s="7" t="s">
        <v>21</v>
      </c>
      <c r="L195" s="8"/>
      <c r="M195" s="8"/>
      <c r="N195" s="28"/>
      <c r="O195" s="28"/>
      <c r="P195" s="26"/>
      <c r="Q195" s="26"/>
    </row>
    <row r="196" spans="1:17">
      <c r="A196" s="25">
        <v>195</v>
      </c>
      <c r="B196" s="40">
        <v>3.18</v>
      </c>
      <c r="C196" s="9" t="s">
        <v>516</v>
      </c>
      <c r="D196" s="6" t="s">
        <v>517</v>
      </c>
      <c r="E196" s="5" t="s">
        <v>21</v>
      </c>
      <c r="F196" s="5" t="s">
        <v>21</v>
      </c>
      <c r="G196" s="5" t="s">
        <v>21</v>
      </c>
      <c r="H196" s="6" t="s">
        <v>133</v>
      </c>
      <c r="I196" s="44" t="str">
        <f>CONCATENATE(C196,"&gt;=0")</f>
        <v>u3_18_1a&gt;=0</v>
      </c>
      <c r="J196" s="7" t="s">
        <v>21</v>
      </c>
      <c r="K196" s="7" t="s">
        <v>21</v>
      </c>
      <c r="L196" s="8"/>
      <c r="M196" s="31" t="s">
        <v>518</v>
      </c>
      <c r="N196" s="28" t="s">
        <v>519</v>
      </c>
      <c r="O196" s="28" t="s">
        <v>520</v>
      </c>
      <c r="P196" s="26"/>
      <c r="Q196" s="26"/>
    </row>
    <row r="197" spans="1:17">
      <c r="A197" s="25">
        <v>196</v>
      </c>
      <c r="C197" s="9" t="s">
        <v>521</v>
      </c>
      <c r="D197" s="6" t="s">
        <v>522</v>
      </c>
      <c r="E197" s="5" t="s">
        <v>21</v>
      </c>
      <c r="F197" s="5" t="s">
        <v>21</v>
      </c>
      <c r="G197" s="5" t="s">
        <v>21</v>
      </c>
      <c r="H197" s="6" t="s">
        <v>133</v>
      </c>
      <c r="I197" s="44" t="str">
        <f t="shared" ref="I197:I207" si="4">CONCATENATE(C197,"&gt;=0")</f>
        <v>u3_18_2a&gt;=0</v>
      </c>
      <c r="J197" s="7" t="s">
        <v>21</v>
      </c>
      <c r="K197" s="7" t="s">
        <v>21</v>
      </c>
      <c r="L197" s="8"/>
      <c r="M197" s="31" t="s">
        <v>523</v>
      </c>
      <c r="N197" s="28" t="s">
        <v>519</v>
      </c>
      <c r="O197" s="28" t="s">
        <v>520</v>
      </c>
      <c r="P197" s="26"/>
      <c r="Q197" s="26"/>
    </row>
    <row r="198" spans="1:17">
      <c r="A198" s="25">
        <v>197</v>
      </c>
      <c r="C198" s="9" t="s">
        <v>524</v>
      </c>
      <c r="D198" s="6" t="s">
        <v>525</v>
      </c>
      <c r="E198" s="5" t="s">
        <v>21</v>
      </c>
      <c r="F198" s="5" t="s">
        <v>21</v>
      </c>
      <c r="G198" s="5" t="s">
        <v>21</v>
      </c>
      <c r="H198" s="6" t="s">
        <v>133</v>
      </c>
      <c r="I198" s="44" t="str">
        <f t="shared" si="4"/>
        <v>u3_18_1b&gt;=0</v>
      </c>
      <c r="J198" s="27" t="s">
        <v>23</v>
      </c>
      <c r="K198" s="7" t="s">
        <v>21</v>
      </c>
      <c r="L198" s="8"/>
      <c r="M198" s="26"/>
      <c r="N198" s="28"/>
      <c r="O198" s="28"/>
      <c r="P198" s="26"/>
      <c r="Q198" s="26"/>
    </row>
    <row r="199" spans="1:17">
      <c r="A199" s="25">
        <v>198</v>
      </c>
      <c r="C199" s="9" t="s">
        <v>526</v>
      </c>
      <c r="D199" s="6" t="s">
        <v>527</v>
      </c>
      <c r="E199" s="5" t="s">
        <v>21</v>
      </c>
      <c r="F199" s="5" t="s">
        <v>21</v>
      </c>
      <c r="G199" s="5" t="s">
        <v>21</v>
      </c>
      <c r="H199" s="6" t="s">
        <v>133</v>
      </c>
      <c r="I199" s="44" t="str">
        <f t="shared" si="4"/>
        <v>u3_18_2b&gt;=0</v>
      </c>
      <c r="J199" s="27" t="s">
        <v>23</v>
      </c>
      <c r="K199" s="7" t="s">
        <v>21</v>
      </c>
      <c r="L199" s="8"/>
      <c r="M199" s="26"/>
      <c r="N199" s="28"/>
      <c r="O199" s="28"/>
      <c r="P199" s="26"/>
      <c r="Q199" s="26"/>
    </row>
    <row r="200" spans="1:17">
      <c r="A200" s="25">
        <v>199</v>
      </c>
      <c r="C200" s="9" t="s">
        <v>528</v>
      </c>
      <c r="D200" s="6" t="s">
        <v>529</v>
      </c>
      <c r="E200" s="5" t="s">
        <v>21</v>
      </c>
      <c r="F200" s="5" t="s">
        <v>21</v>
      </c>
      <c r="G200" s="5" t="s">
        <v>21</v>
      </c>
      <c r="H200" s="6" t="s">
        <v>133</v>
      </c>
      <c r="I200" s="44" t="str">
        <f t="shared" si="4"/>
        <v>u3_18_1c&gt;=0</v>
      </c>
      <c r="J200" s="27" t="s">
        <v>23</v>
      </c>
      <c r="K200" s="7" t="s">
        <v>21</v>
      </c>
      <c r="L200" s="8"/>
      <c r="M200" s="26"/>
      <c r="N200" s="28"/>
      <c r="O200" s="28"/>
      <c r="P200" s="26"/>
      <c r="Q200" s="26"/>
    </row>
    <row r="201" spans="1:17">
      <c r="A201" s="25">
        <v>200</v>
      </c>
      <c r="C201" s="9" t="s">
        <v>530</v>
      </c>
      <c r="D201" s="6" t="s">
        <v>531</v>
      </c>
      <c r="E201" s="5" t="s">
        <v>21</v>
      </c>
      <c r="F201" s="5" t="s">
        <v>21</v>
      </c>
      <c r="G201" s="5" t="s">
        <v>21</v>
      </c>
      <c r="H201" s="6" t="s">
        <v>133</v>
      </c>
      <c r="I201" s="44" t="str">
        <f t="shared" si="4"/>
        <v>u3_18_2c&gt;=0</v>
      </c>
      <c r="J201" s="27" t="s">
        <v>23</v>
      </c>
      <c r="K201" s="7" t="s">
        <v>21</v>
      </c>
      <c r="L201" s="8"/>
      <c r="M201" s="26"/>
      <c r="N201" s="28"/>
      <c r="O201" s="28"/>
      <c r="P201" s="26"/>
      <c r="Q201" s="26"/>
    </row>
    <row r="202" spans="1:17">
      <c r="A202" s="25">
        <v>201</v>
      </c>
      <c r="C202" s="9" t="s">
        <v>532</v>
      </c>
      <c r="D202" s="6" t="s">
        <v>533</v>
      </c>
      <c r="E202" s="5" t="s">
        <v>21</v>
      </c>
      <c r="F202" s="5" t="s">
        <v>21</v>
      </c>
      <c r="G202" s="5" t="s">
        <v>21</v>
      </c>
      <c r="H202" s="6" t="s">
        <v>133</v>
      </c>
      <c r="I202" s="44" t="str">
        <f t="shared" si="4"/>
        <v>u3_18_1d&gt;=0</v>
      </c>
      <c r="J202" s="27" t="s">
        <v>23</v>
      </c>
      <c r="K202" s="7" t="s">
        <v>21</v>
      </c>
      <c r="L202" s="8"/>
      <c r="M202" s="26"/>
      <c r="N202" s="28"/>
      <c r="O202" s="28"/>
      <c r="P202" s="26"/>
      <c r="Q202" s="26"/>
    </row>
    <row r="203" spans="1:17">
      <c r="A203" s="25">
        <v>202</v>
      </c>
      <c r="C203" s="9" t="s">
        <v>534</v>
      </c>
      <c r="D203" s="6" t="s">
        <v>535</v>
      </c>
      <c r="E203" s="5" t="s">
        <v>21</v>
      </c>
      <c r="F203" s="5" t="s">
        <v>21</v>
      </c>
      <c r="G203" s="5" t="s">
        <v>21</v>
      </c>
      <c r="H203" s="6" t="s">
        <v>133</v>
      </c>
      <c r="I203" s="44" t="str">
        <f t="shared" si="4"/>
        <v>u3_18_2d&gt;=0</v>
      </c>
      <c r="J203" s="27" t="s">
        <v>23</v>
      </c>
      <c r="K203" s="7" t="s">
        <v>21</v>
      </c>
      <c r="L203" s="8"/>
      <c r="M203" s="26"/>
      <c r="N203" s="28"/>
      <c r="O203" s="28"/>
      <c r="P203" s="26"/>
      <c r="Q203" s="26"/>
    </row>
    <row r="204" spans="1:17">
      <c r="A204" s="25">
        <v>203</v>
      </c>
      <c r="C204" s="9" t="s">
        <v>536</v>
      </c>
      <c r="D204" s="6" t="s">
        <v>537</v>
      </c>
      <c r="E204" s="5" t="s">
        <v>21</v>
      </c>
      <c r="F204" s="5" t="s">
        <v>21</v>
      </c>
      <c r="G204" s="5" t="s">
        <v>21</v>
      </c>
      <c r="H204" s="6" t="s">
        <v>133</v>
      </c>
      <c r="I204" s="44" t="str">
        <f t="shared" si="4"/>
        <v>u3_18_1e&gt;=0</v>
      </c>
      <c r="J204" s="27" t="s">
        <v>23</v>
      </c>
      <c r="K204" s="7" t="s">
        <v>21</v>
      </c>
      <c r="L204" s="8"/>
      <c r="M204" s="26"/>
      <c r="N204" s="28"/>
      <c r="O204" s="28"/>
      <c r="P204" s="26"/>
      <c r="Q204" s="26"/>
    </row>
    <row r="205" spans="1:17">
      <c r="A205" s="25">
        <v>204</v>
      </c>
      <c r="C205" s="9" t="s">
        <v>538</v>
      </c>
      <c r="D205" s="6" t="s">
        <v>539</v>
      </c>
      <c r="E205" s="5" t="s">
        <v>21</v>
      </c>
      <c r="F205" s="5" t="s">
        <v>21</v>
      </c>
      <c r="G205" s="5" t="s">
        <v>21</v>
      </c>
      <c r="H205" s="6" t="s">
        <v>133</v>
      </c>
      <c r="I205" s="44" t="str">
        <f t="shared" si="4"/>
        <v>u3_18_2e&gt;=0</v>
      </c>
      <c r="J205" s="27" t="s">
        <v>23</v>
      </c>
      <c r="K205" s="7" t="s">
        <v>21</v>
      </c>
      <c r="L205" s="8"/>
      <c r="M205" s="26"/>
      <c r="N205" s="28"/>
      <c r="O205" s="28"/>
      <c r="P205" s="26"/>
      <c r="Q205" s="26"/>
    </row>
    <row r="206" spans="1:17">
      <c r="A206" s="25">
        <v>205</v>
      </c>
      <c r="C206" s="9" t="s">
        <v>540</v>
      </c>
      <c r="D206" s="6" t="s">
        <v>541</v>
      </c>
      <c r="E206" s="5" t="s">
        <v>21</v>
      </c>
      <c r="F206" s="5" t="s">
        <v>21</v>
      </c>
      <c r="G206" s="5" t="s">
        <v>21</v>
      </c>
      <c r="H206" s="6" t="s">
        <v>133</v>
      </c>
      <c r="I206" s="44" t="str">
        <f t="shared" si="4"/>
        <v>u3_18_1f&gt;=0</v>
      </c>
      <c r="J206" s="27" t="s">
        <v>23</v>
      </c>
      <c r="K206" s="7" t="s">
        <v>21</v>
      </c>
      <c r="L206" s="8"/>
      <c r="M206" s="26"/>
      <c r="N206" s="28"/>
      <c r="O206" s="28"/>
      <c r="P206" s="26"/>
      <c r="Q206" s="26"/>
    </row>
    <row r="207" spans="1:17">
      <c r="A207" s="25">
        <v>206</v>
      </c>
      <c r="C207" s="9" t="s">
        <v>542</v>
      </c>
      <c r="D207" s="6" t="s">
        <v>543</v>
      </c>
      <c r="E207" s="5" t="s">
        <v>21</v>
      </c>
      <c r="F207" s="5" t="s">
        <v>21</v>
      </c>
      <c r="G207" s="5" t="s">
        <v>21</v>
      </c>
      <c r="H207" s="6" t="s">
        <v>133</v>
      </c>
      <c r="I207" s="44" t="str">
        <f t="shared" si="4"/>
        <v>u3_18_2f&gt;=0</v>
      </c>
      <c r="J207" s="27" t="s">
        <v>23</v>
      </c>
      <c r="K207" s="7" t="s">
        <v>21</v>
      </c>
      <c r="L207" s="8"/>
      <c r="M207" s="26"/>
      <c r="N207" s="28"/>
      <c r="O207" s="28"/>
      <c r="P207" s="26"/>
      <c r="Q207" s="26"/>
    </row>
    <row r="208" spans="1:17">
      <c r="A208" s="25">
        <v>207</v>
      </c>
      <c r="B208" s="40">
        <v>3.19</v>
      </c>
      <c r="C208" s="9" t="s">
        <v>544</v>
      </c>
      <c r="D208" s="6" t="s">
        <v>545</v>
      </c>
      <c r="E208" s="5" t="s">
        <v>21</v>
      </c>
      <c r="F208" s="5" t="s">
        <v>21</v>
      </c>
      <c r="G208" s="5" t="s">
        <v>21</v>
      </c>
      <c r="H208" s="6" t="s">
        <v>133</v>
      </c>
      <c r="I208" s="44" t="str">
        <f>CONCATENATE(C208,"&gt;=1")</f>
        <v>u3_19&gt;=1</v>
      </c>
      <c r="J208" s="27" t="s">
        <v>23</v>
      </c>
      <c r="K208" s="7" t="s">
        <v>21</v>
      </c>
      <c r="L208" s="8"/>
      <c r="M208" s="26"/>
      <c r="N208" s="28"/>
      <c r="O208" s="28"/>
      <c r="P208" s="26"/>
      <c r="Q208" s="26"/>
    </row>
    <row r="209" spans="1:17">
      <c r="A209" s="25">
        <v>208</v>
      </c>
      <c r="C209" s="9" t="s">
        <v>546</v>
      </c>
      <c r="D209" s="6" t="s">
        <v>547</v>
      </c>
      <c r="E209" s="5" t="s">
        <v>21</v>
      </c>
      <c r="F209" s="5" t="s">
        <v>21</v>
      </c>
      <c r="G209" s="5" t="s">
        <v>21</v>
      </c>
      <c r="H209" s="6" t="s">
        <v>52</v>
      </c>
      <c r="I209" s="44" t="s">
        <v>548</v>
      </c>
      <c r="J209" s="7" t="s">
        <v>21</v>
      </c>
      <c r="K209" s="7" t="s">
        <v>21</v>
      </c>
      <c r="L209" s="8"/>
      <c r="M209" s="26" t="s">
        <v>549</v>
      </c>
      <c r="N209" s="28" t="s">
        <v>550</v>
      </c>
      <c r="O209" s="28" t="s">
        <v>551</v>
      </c>
      <c r="P209" s="26"/>
      <c r="Q209" s="26"/>
    </row>
    <row r="210" spans="1:17">
      <c r="A210" s="25">
        <v>209</v>
      </c>
      <c r="C210" s="9" t="s">
        <v>549</v>
      </c>
      <c r="D210" s="6" t="s">
        <v>552</v>
      </c>
      <c r="E210" s="5" t="s">
        <v>21</v>
      </c>
      <c r="F210" s="5" t="s">
        <v>21</v>
      </c>
      <c r="G210" s="5" t="s">
        <v>21</v>
      </c>
      <c r="H210" s="6" t="s">
        <v>22</v>
      </c>
      <c r="J210" s="27" t="s">
        <v>23</v>
      </c>
      <c r="K210" s="7" t="s">
        <v>21</v>
      </c>
      <c r="L210" s="8"/>
      <c r="M210" s="26"/>
      <c r="N210" s="28"/>
      <c r="O210" s="28"/>
      <c r="P210" s="26"/>
      <c r="Q210" s="26"/>
    </row>
    <row r="211" spans="1:17">
      <c r="A211" s="25">
        <v>210</v>
      </c>
      <c r="B211" s="40">
        <v>3.2</v>
      </c>
      <c r="C211" s="9" t="s">
        <v>553</v>
      </c>
      <c r="D211" s="6" t="s">
        <v>554</v>
      </c>
      <c r="E211" s="5" t="s">
        <v>21</v>
      </c>
      <c r="F211" s="5" t="s">
        <v>21</v>
      </c>
      <c r="G211" s="5" t="s">
        <v>21</v>
      </c>
      <c r="H211" s="6" t="s">
        <v>52</v>
      </c>
      <c r="I211" s="44" t="s">
        <v>53</v>
      </c>
      <c r="J211" s="27" t="s">
        <v>23</v>
      </c>
      <c r="K211" s="7" t="s">
        <v>21</v>
      </c>
      <c r="L211" s="8"/>
      <c r="M211" s="26"/>
      <c r="N211" s="28"/>
      <c r="O211" s="28"/>
      <c r="P211" s="26"/>
      <c r="Q211" s="26"/>
    </row>
    <row r="212" spans="1:17">
      <c r="A212" s="25">
        <v>211</v>
      </c>
      <c r="C212" s="9" t="s">
        <v>555</v>
      </c>
      <c r="D212" s="6" t="s">
        <v>556</v>
      </c>
      <c r="E212" s="5" t="s">
        <v>21</v>
      </c>
      <c r="F212" s="5" t="s">
        <v>21</v>
      </c>
      <c r="G212" s="5" t="s">
        <v>21</v>
      </c>
      <c r="H212" s="6" t="s">
        <v>52</v>
      </c>
      <c r="I212" s="44" t="s">
        <v>53</v>
      </c>
      <c r="J212" s="27" t="s">
        <v>23</v>
      </c>
      <c r="K212" s="7" t="s">
        <v>21</v>
      </c>
      <c r="L212" s="8"/>
      <c r="M212" s="26"/>
      <c r="N212" s="28"/>
      <c r="O212" s="28"/>
      <c r="P212" s="26"/>
      <c r="Q212" s="26"/>
    </row>
    <row r="213" spans="1:17">
      <c r="A213" s="25">
        <v>212</v>
      </c>
      <c r="C213" s="9" t="s">
        <v>557</v>
      </c>
      <c r="D213" s="6" t="s">
        <v>558</v>
      </c>
      <c r="E213" s="5" t="s">
        <v>21</v>
      </c>
      <c r="F213" s="5" t="s">
        <v>21</v>
      </c>
      <c r="G213" s="5" t="s">
        <v>21</v>
      </c>
      <c r="H213" s="6" t="s">
        <v>52</v>
      </c>
      <c r="I213" s="44" t="s">
        <v>53</v>
      </c>
      <c r="J213" s="27" t="s">
        <v>23</v>
      </c>
      <c r="K213" s="7" t="s">
        <v>21</v>
      </c>
      <c r="L213" s="8"/>
      <c r="M213" s="26"/>
      <c r="N213" s="28"/>
      <c r="O213" s="28"/>
      <c r="P213" s="26"/>
      <c r="Q213" s="26"/>
    </row>
    <row r="214" spans="1:17">
      <c r="A214" s="25">
        <v>213</v>
      </c>
      <c r="C214" s="9" t="s">
        <v>559</v>
      </c>
      <c r="D214" s="6" t="s">
        <v>560</v>
      </c>
      <c r="E214" s="5" t="s">
        <v>21</v>
      </c>
      <c r="F214" s="5" t="s">
        <v>21</v>
      </c>
      <c r="G214" s="5" t="s">
        <v>21</v>
      </c>
      <c r="H214" s="6" t="s">
        <v>52</v>
      </c>
      <c r="I214" s="44" t="s">
        <v>53</v>
      </c>
      <c r="J214" s="27" t="s">
        <v>23</v>
      </c>
      <c r="K214" s="7" t="s">
        <v>21</v>
      </c>
      <c r="L214" s="8"/>
      <c r="M214" s="26"/>
      <c r="N214" s="28"/>
      <c r="O214" s="28"/>
      <c r="P214" s="26"/>
      <c r="Q214" s="26"/>
    </row>
    <row r="215" spans="1:17">
      <c r="A215" s="25">
        <v>214</v>
      </c>
      <c r="C215" s="9" t="s">
        <v>561</v>
      </c>
      <c r="D215" s="6" t="s">
        <v>562</v>
      </c>
      <c r="E215" s="5" t="s">
        <v>21</v>
      </c>
      <c r="F215" s="5" t="s">
        <v>21</v>
      </c>
      <c r="G215" s="5" t="s">
        <v>21</v>
      </c>
      <c r="H215" s="6" t="s">
        <v>52</v>
      </c>
      <c r="I215" s="44" t="s">
        <v>53</v>
      </c>
      <c r="J215" s="27" t="s">
        <v>23</v>
      </c>
      <c r="K215" s="7" t="s">
        <v>21</v>
      </c>
      <c r="L215" s="8"/>
      <c r="M215" s="26"/>
      <c r="N215" s="28"/>
      <c r="O215" s="28"/>
      <c r="P215" s="26"/>
      <c r="Q215" s="26"/>
    </row>
    <row r="216" spans="1:17">
      <c r="A216" s="25">
        <v>215</v>
      </c>
      <c r="B216" s="40">
        <v>3.21</v>
      </c>
      <c r="C216" s="9" t="s">
        <v>563</v>
      </c>
      <c r="D216" s="6" t="s">
        <v>564</v>
      </c>
      <c r="E216" s="5" t="s">
        <v>21</v>
      </c>
      <c r="F216" s="5" t="s">
        <v>21</v>
      </c>
      <c r="G216" s="5" t="s">
        <v>21</v>
      </c>
      <c r="H216" s="6" t="s">
        <v>52</v>
      </c>
      <c r="I216" s="44" t="s">
        <v>53</v>
      </c>
      <c r="J216" s="7" t="s">
        <v>21</v>
      </c>
      <c r="K216" s="27" t="s">
        <v>23</v>
      </c>
      <c r="L216" s="8"/>
      <c r="M216" s="26" t="s">
        <v>565</v>
      </c>
      <c r="N216" s="28"/>
      <c r="O216" s="28"/>
      <c r="P216" s="26"/>
      <c r="Q216" s="26"/>
    </row>
    <row r="217" spans="1:17">
      <c r="A217" s="25">
        <v>216</v>
      </c>
      <c r="B217" s="40">
        <v>3.22</v>
      </c>
      <c r="C217" s="6" t="s">
        <v>566</v>
      </c>
      <c r="D217" s="6" t="s">
        <v>567</v>
      </c>
      <c r="E217" s="5" t="s">
        <v>21</v>
      </c>
      <c r="F217" s="5" t="s">
        <v>21</v>
      </c>
      <c r="G217" s="5" t="s">
        <v>21</v>
      </c>
      <c r="H217" s="6" t="s">
        <v>133</v>
      </c>
      <c r="I217" s="44" t="s">
        <v>568</v>
      </c>
      <c r="J217" s="27" t="s">
        <v>23</v>
      </c>
      <c r="K217" s="7" t="s">
        <v>21</v>
      </c>
      <c r="L217" s="8"/>
      <c r="M217" s="26"/>
      <c r="N217" s="28"/>
      <c r="O217" s="28"/>
      <c r="P217" s="26"/>
      <c r="Q217" s="26"/>
    </row>
    <row r="218" spans="1:17">
      <c r="A218" s="25">
        <v>217</v>
      </c>
      <c r="B218" s="40">
        <v>3.23</v>
      </c>
      <c r="C218" s="6" t="s">
        <v>569</v>
      </c>
      <c r="D218" s="6" t="s">
        <v>570</v>
      </c>
      <c r="E218" s="35" t="s">
        <v>23</v>
      </c>
      <c r="F218" s="5" t="s">
        <v>21</v>
      </c>
      <c r="G218" s="35" t="s">
        <v>23</v>
      </c>
      <c r="H218" s="6" t="s">
        <v>52</v>
      </c>
      <c r="I218" s="12" t="s">
        <v>118</v>
      </c>
      <c r="J218" s="7" t="s">
        <v>21</v>
      </c>
      <c r="K218" s="7" t="s">
        <v>21</v>
      </c>
      <c r="L218" s="8"/>
      <c r="M218" s="6" t="s">
        <v>571</v>
      </c>
      <c r="N218" s="28" t="s">
        <v>572</v>
      </c>
      <c r="O218" s="28" t="s">
        <v>573</v>
      </c>
      <c r="P218" s="26"/>
      <c r="Q218" s="26"/>
    </row>
    <row r="219" spans="1:17">
      <c r="A219" s="25">
        <v>218</v>
      </c>
      <c r="C219" s="6" t="s">
        <v>574</v>
      </c>
      <c r="D219" s="6" t="s">
        <v>575</v>
      </c>
      <c r="E219" s="35" t="s">
        <v>23</v>
      </c>
      <c r="F219" s="5" t="s">
        <v>21</v>
      </c>
      <c r="G219" s="35" t="s">
        <v>23</v>
      </c>
      <c r="H219" s="6" t="s">
        <v>52</v>
      </c>
      <c r="I219" s="12" t="s">
        <v>118</v>
      </c>
      <c r="J219" s="7" t="s">
        <v>21</v>
      </c>
      <c r="K219" s="7" t="s">
        <v>21</v>
      </c>
      <c r="L219" s="8"/>
      <c r="M219" s="6" t="s">
        <v>576</v>
      </c>
      <c r="N219" s="28" t="s">
        <v>572</v>
      </c>
      <c r="O219" s="28" t="s">
        <v>573</v>
      </c>
      <c r="P219" s="26"/>
      <c r="Q219" s="26"/>
    </row>
    <row r="220" spans="1:17">
      <c r="A220" s="25">
        <v>219</v>
      </c>
      <c r="C220" s="6" t="s">
        <v>577</v>
      </c>
      <c r="D220" s="6" t="s">
        <v>578</v>
      </c>
      <c r="E220" s="35" t="s">
        <v>23</v>
      </c>
      <c r="F220" s="5" t="s">
        <v>21</v>
      </c>
      <c r="G220" s="35" t="s">
        <v>23</v>
      </c>
      <c r="H220" s="6" t="s">
        <v>52</v>
      </c>
      <c r="I220" s="12" t="s">
        <v>118</v>
      </c>
      <c r="J220" s="7" t="s">
        <v>21</v>
      </c>
      <c r="K220" s="7" t="s">
        <v>21</v>
      </c>
      <c r="L220" s="8"/>
      <c r="M220" s="6" t="s">
        <v>579</v>
      </c>
      <c r="N220" s="28" t="s">
        <v>572</v>
      </c>
      <c r="O220" s="28" t="s">
        <v>573</v>
      </c>
      <c r="P220" s="26"/>
      <c r="Q220" s="26"/>
    </row>
    <row r="221" spans="1:17">
      <c r="A221" s="25">
        <v>220</v>
      </c>
      <c r="C221" s="6" t="s">
        <v>580</v>
      </c>
      <c r="D221" s="6" t="s">
        <v>581</v>
      </c>
      <c r="E221" s="35" t="s">
        <v>23</v>
      </c>
      <c r="F221" s="5" t="s">
        <v>21</v>
      </c>
      <c r="G221" s="35" t="s">
        <v>23</v>
      </c>
      <c r="H221" s="6" t="s">
        <v>52</v>
      </c>
      <c r="I221" s="12" t="s">
        <v>118</v>
      </c>
      <c r="J221" s="7" t="s">
        <v>21</v>
      </c>
      <c r="K221" s="7" t="s">
        <v>21</v>
      </c>
      <c r="L221" s="8"/>
      <c r="M221" s="6" t="s">
        <v>582</v>
      </c>
      <c r="N221" s="28" t="s">
        <v>572</v>
      </c>
      <c r="O221" s="28" t="s">
        <v>573</v>
      </c>
      <c r="P221" s="26"/>
      <c r="Q221" s="26"/>
    </row>
    <row r="222" spans="1:17">
      <c r="A222" s="25">
        <v>221</v>
      </c>
      <c r="C222" s="6" t="s">
        <v>583</v>
      </c>
      <c r="D222" s="6" t="s">
        <v>584</v>
      </c>
      <c r="E222" s="35" t="s">
        <v>23</v>
      </c>
      <c r="F222" s="5" t="s">
        <v>21</v>
      </c>
      <c r="G222" s="35" t="s">
        <v>23</v>
      </c>
      <c r="H222" s="6" t="s">
        <v>52</v>
      </c>
      <c r="I222" s="12" t="s">
        <v>118</v>
      </c>
      <c r="J222" s="7" t="s">
        <v>21</v>
      </c>
      <c r="K222" s="7" t="s">
        <v>21</v>
      </c>
      <c r="L222" s="8"/>
      <c r="M222" s="6" t="s">
        <v>585</v>
      </c>
      <c r="N222" s="28" t="s">
        <v>572</v>
      </c>
      <c r="O222" s="28" t="s">
        <v>573</v>
      </c>
      <c r="P222" s="26"/>
      <c r="Q222" s="26"/>
    </row>
    <row r="223" spans="1:17">
      <c r="A223" s="25">
        <v>222</v>
      </c>
      <c r="C223" s="6" t="s">
        <v>586</v>
      </c>
      <c r="D223" s="6" t="s">
        <v>587</v>
      </c>
      <c r="E223" s="35" t="s">
        <v>23</v>
      </c>
      <c r="F223" s="5" t="s">
        <v>21</v>
      </c>
      <c r="G223" s="35" t="s">
        <v>23</v>
      </c>
      <c r="H223" s="6" t="s">
        <v>52</v>
      </c>
      <c r="I223" s="12" t="s">
        <v>588</v>
      </c>
      <c r="J223" s="7" t="s">
        <v>21</v>
      </c>
      <c r="K223" s="7" t="s">
        <v>21</v>
      </c>
      <c r="L223" s="8"/>
      <c r="M223" s="6" t="s">
        <v>589</v>
      </c>
      <c r="N223" s="28" t="s">
        <v>572</v>
      </c>
      <c r="O223" s="28" t="s">
        <v>573</v>
      </c>
      <c r="P223" s="26"/>
      <c r="Q223" s="26"/>
    </row>
    <row r="224" spans="1:17">
      <c r="A224" s="25">
        <v>223</v>
      </c>
      <c r="C224" s="6" t="s">
        <v>590</v>
      </c>
      <c r="D224" s="6" t="s">
        <v>591</v>
      </c>
      <c r="E224" s="35" t="s">
        <v>23</v>
      </c>
      <c r="F224" s="5" t="s">
        <v>21</v>
      </c>
      <c r="G224" s="35" t="s">
        <v>23</v>
      </c>
      <c r="H224" s="6" t="s">
        <v>52</v>
      </c>
      <c r="I224" s="12" t="s">
        <v>588</v>
      </c>
      <c r="J224" s="7" t="s">
        <v>21</v>
      </c>
      <c r="K224" s="7" t="s">
        <v>21</v>
      </c>
      <c r="L224" s="8"/>
      <c r="M224" s="6" t="s">
        <v>592</v>
      </c>
      <c r="N224" s="28" t="s">
        <v>572</v>
      </c>
      <c r="O224" s="28" t="s">
        <v>573</v>
      </c>
      <c r="P224" s="26"/>
      <c r="Q224" s="26"/>
    </row>
    <row r="225" spans="1:18">
      <c r="A225" s="25">
        <v>224</v>
      </c>
      <c r="C225" s="6" t="s">
        <v>593</v>
      </c>
      <c r="D225" s="6" t="s">
        <v>594</v>
      </c>
      <c r="E225" s="35" t="s">
        <v>23</v>
      </c>
      <c r="F225" s="5" t="s">
        <v>21</v>
      </c>
      <c r="G225" s="35" t="s">
        <v>23</v>
      </c>
      <c r="H225" s="6" t="s">
        <v>52</v>
      </c>
      <c r="I225" s="12" t="s">
        <v>595</v>
      </c>
      <c r="J225" s="7" t="s">
        <v>21</v>
      </c>
      <c r="K225" s="7" t="s">
        <v>21</v>
      </c>
      <c r="L225" s="8"/>
      <c r="M225" s="6" t="s">
        <v>596</v>
      </c>
      <c r="N225" s="28" t="s">
        <v>572</v>
      </c>
      <c r="O225" s="28" t="s">
        <v>573</v>
      </c>
      <c r="P225" s="26"/>
      <c r="Q225" s="26"/>
    </row>
    <row r="226" spans="1:18" s="10" customFormat="1">
      <c r="A226" s="25">
        <v>225</v>
      </c>
      <c r="B226" s="40"/>
      <c r="C226" s="6" t="s">
        <v>597</v>
      </c>
      <c r="D226" s="6" t="s">
        <v>598</v>
      </c>
      <c r="E226" s="35" t="s">
        <v>23</v>
      </c>
      <c r="F226" s="5" t="s">
        <v>21</v>
      </c>
      <c r="G226" s="35" t="s">
        <v>23</v>
      </c>
      <c r="H226" s="6" t="s">
        <v>22</v>
      </c>
      <c r="I226" s="12"/>
      <c r="J226" s="27" t="s">
        <v>23</v>
      </c>
      <c r="K226" s="7" t="s">
        <v>21</v>
      </c>
      <c r="L226" s="26"/>
      <c r="M226" s="6"/>
      <c r="N226" s="28"/>
      <c r="O226" s="28"/>
      <c r="P226" s="6"/>
      <c r="Q226" s="6"/>
      <c r="R226" s="29"/>
    </row>
    <row r="227" spans="1:18" s="10" customFormat="1">
      <c r="A227" s="25">
        <v>226</v>
      </c>
      <c r="B227" s="40"/>
      <c r="C227" s="6" t="s">
        <v>599</v>
      </c>
      <c r="D227" s="6" t="s">
        <v>600</v>
      </c>
      <c r="E227" s="35" t="s">
        <v>23</v>
      </c>
      <c r="F227" s="5" t="s">
        <v>21</v>
      </c>
      <c r="G227" s="35" t="s">
        <v>23</v>
      </c>
      <c r="H227" s="6" t="s">
        <v>22</v>
      </c>
      <c r="I227" s="12"/>
      <c r="J227" s="27" t="s">
        <v>23</v>
      </c>
      <c r="K227" s="7" t="s">
        <v>21</v>
      </c>
      <c r="L227" s="26"/>
      <c r="M227" s="6"/>
      <c r="N227" s="28"/>
      <c r="O227" s="28"/>
      <c r="P227" s="6"/>
      <c r="Q227" s="6"/>
      <c r="R227" s="29"/>
    </row>
    <row r="228" spans="1:18" s="10" customFormat="1">
      <c r="A228" s="25">
        <v>227</v>
      </c>
      <c r="B228" s="40"/>
      <c r="C228" s="6" t="s">
        <v>601</v>
      </c>
      <c r="D228" s="6" t="s">
        <v>602</v>
      </c>
      <c r="E228" s="35" t="s">
        <v>23</v>
      </c>
      <c r="F228" s="5" t="s">
        <v>21</v>
      </c>
      <c r="G228" s="35" t="s">
        <v>23</v>
      </c>
      <c r="H228" s="6" t="s">
        <v>22</v>
      </c>
      <c r="I228" s="12"/>
      <c r="J228" s="27" t="s">
        <v>23</v>
      </c>
      <c r="K228" s="7" t="s">
        <v>21</v>
      </c>
      <c r="L228" s="26"/>
      <c r="M228" s="6"/>
      <c r="N228" s="28"/>
      <c r="O228" s="28"/>
      <c r="P228" s="6"/>
      <c r="Q228" s="6"/>
      <c r="R228" s="29"/>
    </row>
    <row r="229" spans="1:18">
      <c r="A229" s="25">
        <v>228</v>
      </c>
      <c r="C229" s="6" t="s">
        <v>603</v>
      </c>
      <c r="D229" s="6" t="s">
        <v>604</v>
      </c>
      <c r="E229" s="35" t="s">
        <v>23</v>
      </c>
      <c r="F229" s="5" t="s">
        <v>21</v>
      </c>
      <c r="G229" s="35" t="s">
        <v>23</v>
      </c>
      <c r="H229" s="6" t="s">
        <v>133</v>
      </c>
      <c r="I229" s="44" t="str">
        <f>CONCATENATE(C229,"&gt;=0")</f>
        <v>a3_23_b1&gt;=0</v>
      </c>
      <c r="J229" s="27" t="s">
        <v>23</v>
      </c>
      <c r="K229" s="7" t="s">
        <v>21</v>
      </c>
      <c r="L229" s="8"/>
      <c r="M229" s="26"/>
      <c r="N229" s="28"/>
      <c r="O229" s="28"/>
      <c r="P229" s="26"/>
      <c r="Q229" s="26"/>
    </row>
    <row r="230" spans="1:18">
      <c r="A230" s="25">
        <v>229</v>
      </c>
      <c r="C230" s="6" t="s">
        <v>605</v>
      </c>
      <c r="D230" s="6" t="s">
        <v>606</v>
      </c>
      <c r="E230" s="35" t="s">
        <v>23</v>
      </c>
      <c r="F230" s="5" t="s">
        <v>21</v>
      </c>
      <c r="G230" s="35" t="s">
        <v>23</v>
      </c>
      <c r="H230" s="6" t="s">
        <v>133</v>
      </c>
      <c r="I230" s="44" t="str">
        <f t="shared" ref="I230:I236" si="5">CONCATENATE(C230,"&gt;=0")</f>
        <v>a3_23_b2&gt;=0</v>
      </c>
      <c r="J230" s="27" t="s">
        <v>23</v>
      </c>
      <c r="K230" s="7" t="s">
        <v>21</v>
      </c>
      <c r="L230" s="8"/>
      <c r="M230" s="26"/>
      <c r="N230" s="28"/>
      <c r="O230" s="28"/>
      <c r="P230" s="26"/>
      <c r="Q230" s="26"/>
    </row>
    <row r="231" spans="1:18">
      <c r="A231" s="25">
        <v>230</v>
      </c>
      <c r="C231" s="6" t="s">
        <v>607</v>
      </c>
      <c r="D231" s="6" t="s">
        <v>608</v>
      </c>
      <c r="E231" s="35" t="s">
        <v>23</v>
      </c>
      <c r="F231" s="5" t="s">
        <v>21</v>
      </c>
      <c r="G231" s="35" t="s">
        <v>23</v>
      </c>
      <c r="H231" s="6" t="s">
        <v>133</v>
      </c>
      <c r="I231" s="44" t="str">
        <f t="shared" si="5"/>
        <v>a3_23_b3&gt;=0</v>
      </c>
      <c r="J231" s="27" t="s">
        <v>23</v>
      </c>
      <c r="K231" s="7" t="s">
        <v>21</v>
      </c>
      <c r="L231" s="8"/>
      <c r="M231" s="26"/>
      <c r="N231" s="28"/>
      <c r="O231" s="28"/>
      <c r="P231" s="26"/>
      <c r="Q231" s="26"/>
    </row>
    <row r="232" spans="1:18">
      <c r="A232" s="25">
        <v>231</v>
      </c>
      <c r="C232" s="6" t="s">
        <v>609</v>
      </c>
      <c r="D232" s="6" t="s">
        <v>610</v>
      </c>
      <c r="E232" s="35" t="s">
        <v>23</v>
      </c>
      <c r="F232" s="5" t="s">
        <v>21</v>
      </c>
      <c r="G232" s="35" t="s">
        <v>23</v>
      </c>
      <c r="H232" s="6" t="s">
        <v>133</v>
      </c>
      <c r="I232" s="44" t="str">
        <f>CONCATENATE(C232,"&gt;=0")</f>
        <v>a3_23_b4&gt;=0</v>
      </c>
      <c r="J232" s="27" t="s">
        <v>23</v>
      </c>
      <c r="K232" s="7" t="s">
        <v>21</v>
      </c>
      <c r="L232" s="8"/>
      <c r="M232" s="26"/>
      <c r="N232" s="28"/>
      <c r="O232" s="28"/>
      <c r="P232" s="26"/>
      <c r="Q232" s="26"/>
    </row>
    <row r="233" spans="1:18">
      <c r="A233" s="25">
        <v>232</v>
      </c>
      <c r="C233" s="6" t="s">
        <v>611</v>
      </c>
      <c r="D233" s="6" t="s">
        <v>612</v>
      </c>
      <c r="E233" s="35" t="s">
        <v>23</v>
      </c>
      <c r="F233" s="5" t="s">
        <v>21</v>
      </c>
      <c r="G233" s="35" t="s">
        <v>23</v>
      </c>
      <c r="H233" s="6" t="s">
        <v>133</v>
      </c>
      <c r="I233" s="44" t="str">
        <f t="shared" si="5"/>
        <v>a3_23_b5&gt;=0</v>
      </c>
      <c r="J233" s="27" t="s">
        <v>23</v>
      </c>
      <c r="K233" s="7" t="s">
        <v>21</v>
      </c>
      <c r="L233" s="8"/>
      <c r="M233" s="26"/>
      <c r="N233" s="28"/>
      <c r="O233" s="28"/>
      <c r="P233" s="26"/>
      <c r="Q233" s="26"/>
    </row>
    <row r="234" spans="1:18">
      <c r="A234" s="25">
        <v>233</v>
      </c>
      <c r="C234" s="6" t="s">
        <v>613</v>
      </c>
      <c r="D234" s="6" t="s">
        <v>614</v>
      </c>
      <c r="E234" s="35" t="s">
        <v>23</v>
      </c>
      <c r="F234" s="5" t="s">
        <v>21</v>
      </c>
      <c r="G234" s="35" t="s">
        <v>23</v>
      </c>
      <c r="H234" s="6" t="s">
        <v>133</v>
      </c>
      <c r="I234" s="44" t="str">
        <f t="shared" si="5"/>
        <v>a3_23_b6&gt;=0</v>
      </c>
      <c r="J234" s="27" t="s">
        <v>23</v>
      </c>
      <c r="K234" s="7" t="s">
        <v>21</v>
      </c>
      <c r="L234" s="8"/>
      <c r="M234" s="26"/>
      <c r="N234" s="28"/>
      <c r="O234" s="28"/>
      <c r="P234" s="26"/>
      <c r="Q234" s="26"/>
    </row>
    <row r="235" spans="1:18">
      <c r="A235" s="25">
        <v>234</v>
      </c>
      <c r="C235" s="6" t="s">
        <v>615</v>
      </c>
      <c r="D235" s="6" t="s">
        <v>616</v>
      </c>
      <c r="E235" s="35" t="s">
        <v>23</v>
      </c>
      <c r="F235" s="5" t="s">
        <v>21</v>
      </c>
      <c r="G235" s="35" t="s">
        <v>23</v>
      </c>
      <c r="H235" s="6" t="s">
        <v>133</v>
      </c>
      <c r="I235" s="44" t="str">
        <f t="shared" si="5"/>
        <v>a3_23_b7&gt;=0</v>
      </c>
      <c r="J235" s="27" t="s">
        <v>23</v>
      </c>
      <c r="K235" s="7" t="s">
        <v>21</v>
      </c>
      <c r="L235" s="8"/>
      <c r="M235" s="26"/>
      <c r="N235" s="28"/>
      <c r="O235" s="28"/>
      <c r="P235" s="26"/>
      <c r="Q235" s="26"/>
    </row>
    <row r="236" spans="1:18">
      <c r="A236" s="25">
        <v>235</v>
      </c>
      <c r="C236" s="6" t="s">
        <v>617</v>
      </c>
      <c r="D236" s="6" t="s">
        <v>618</v>
      </c>
      <c r="E236" s="35" t="s">
        <v>23</v>
      </c>
      <c r="F236" s="5" t="s">
        <v>21</v>
      </c>
      <c r="G236" s="35" t="s">
        <v>23</v>
      </c>
      <c r="H236" s="6" t="s">
        <v>133</v>
      </c>
      <c r="I236" s="44" t="str">
        <f t="shared" si="5"/>
        <v>a3_23_b8&gt;=0</v>
      </c>
      <c r="J236" s="27" t="s">
        <v>23</v>
      </c>
      <c r="K236" s="7" t="s">
        <v>21</v>
      </c>
      <c r="L236" s="8"/>
      <c r="M236" s="26"/>
      <c r="N236" s="28"/>
      <c r="O236" s="28"/>
      <c r="P236" s="26"/>
      <c r="Q236" s="26"/>
    </row>
    <row r="237" spans="1:18">
      <c r="A237" s="25">
        <v>236</v>
      </c>
      <c r="C237" s="6" t="s">
        <v>619</v>
      </c>
      <c r="D237" s="6" t="s">
        <v>620</v>
      </c>
      <c r="E237" s="35" t="s">
        <v>23</v>
      </c>
      <c r="F237" s="5" t="s">
        <v>21</v>
      </c>
      <c r="G237" s="35" t="s">
        <v>23</v>
      </c>
      <c r="H237" s="6" t="s">
        <v>133</v>
      </c>
      <c r="I237" s="44" t="str">
        <f>CONCATENATE("(",C237,"&gt;=0&amp;",C237,"&lt;=365)|",C237,"==-9|",C237,"==.")</f>
        <v>(a3_23_c1&gt;=0&amp;a3_23_c1&lt;=365)|a3_23_c1==-9|a3_23_c1==.</v>
      </c>
      <c r="J237" s="27" t="s">
        <v>23</v>
      </c>
      <c r="K237" s="7" t="s">
        <v>21</v>
      </c>
      <c r="L237" s="8"/>
      <c r="M237" s="26"/>
      <c r="N237" s="28"/>
      <c r="O237" s="28"/>
      <c r="P237" s="26"/>
      <c r="Q237" s="26"/>
    </row>
    <row r="238" spans="1:18">
      <c r="A238" s="25">
        <v>237</v>
      </c>
      <c r="C238" s="6" t="s">
        <v>621</v>
      </c>
      <c r="D238" s="6" t="s">
        <v>622</v>
      </c>
      <c r="E238" s="35" t="s">
        <v>23</v>
      </c>
      <c r="F238" s="5" t="s">
        <v>21</v>
      </c>
      <c r="G238" s="35" t="s">
        <v>23</v>
      </c>
      <c r="H238" s="6" t="s">
        <v>133</v>
      </c>
      <c r="I238" s="44" t="str">
        <f t="shared" ref="I238:I244" si="6">CONCATENATE("(",C238,"&gt;=0&amp;",C238,"&lt;=365)|",C238,"==-9|",C238,"==.")</f>
        <v>(a3_23_c2&gt;=0&amp;a3_23_c2&lt;=365)|a3_23_c2==-9|a3_23_c2==.</v>
      </c>
      <c r="J238" s="27" t="s">
        <v>23</v>
      </c>
      <c r="K238" s="7" t="s">
        <v>21</v>
      </c>
      <c r="L238" s="8"/>
      <c r="M238" s="26"/>
      <c r="N238" s="28"/>
      <c r="O238" s="28"/>
      <c r="P238" s="26"/>
      <c r="Q238" s="26"/>
    </row>
    <row r="239" spans="1:18">
      <c r="A239" s="25">
        <v>238</v>
      </c>
      <c r="C239" s="6" t="s">
        <v>623</v>
      </c>
      <c r="D239" s="6" t="s">
        <v>624</v>
      </c>
      <c r="E239" s="35" t="s">
        <v>23</v>
      </c>
      <c r="F239" s="5" t="s">
        <v>21</v>
      </c>
      <c r="G239" s="35" t="s">
        <v>23</v>
      </c>
      <c r="H239" s="6" t="s">
        <v>133</v>
      </c>
      <c r="I239" s="44" t="str">
        <f t="shared" si="6"/>
        <v>(a3_23_c3&gt;=0&amp;a3_23_c3&lt;=365)|a3_23_c3==-9|a3_23_c3==.</v>
      </c>
      <c r="J239" s="27" t="s">
        <v>23</v>
      </c>
      <c r="K239" s="7" t="s">
        <v>21</v>
      </c>
      <c r="L239" s="8"/>
      <c r="M239" s="26"/>
      <c r="N239" s="28"/>
      <c r="O239" s="28"/>
      <c r="P239" s="26"/>
      <c r="Q239" s="26"/>
    </row>
    <row r="240" spans="1:18">
      <c r="A240" s="25">
        <v>239</v>
      </c>
      <c r="C240" s="6" t="s">
        <v>625</v>
      </c>
      <c r="D240" s="6" t="s">
        <v>626</v>
      </c>
      <c r="E240" s="35" t="s">
        <v>23</v>
      </c>
      <c r="F240" s="5" t="s">
        <v>21</v>
      </c>
      <c r="G240" s="35" t="s">
        <v>23</v>
      </c>
      <c r="H240" s="6" t="s">
        <v>133</v>
      </c>
      <c r="I240" s="44" t="str">
        <f t="shared" si="6"/>
        <v>(a3_23_c4&gt;=0&amp;a3_23_c4&lt;=365)|a3_23_c4==-9|a3_23_c4==.</v>
      </c>
      <c r="J240" s="27" t="s">
        <v>23</v>
      </c>
      <c r="K240" s="7" t="s">
        <v>21</v>
      </c>
      <c r="L240" s="8"/>
      <c r="M240" s="26"/>
      <c r="N240" s="28"/>
      <c r="O240" s="28"/>
      <c r="P240" s="26"/>
      <c r="Q240" s="26"/>
    </row>
    <row r="241" spans="1:17">
      <c r="A241" s="25">
        <v>240</v>
      </c>
      <c r="C241" s="6" t="s">
        <v>627</v>
      </c>
      <c r="D241" s="6" t="s">
        <v>628</v>
      </c>
      <c r="E241" s="35" t="s">
        <v>23</v>
      </c>
      <c r="F241" s="5" t="s">
        <v>21</v>
      </c>
      <c r="G241" s="35" t="s">
        <v>23</v>
      </c>
      <c r="H241" s="6" t="s">
        <v>133</v>
      </c>
      <c r="I241" s="44" t="str">
        <f t="shared" si="6"/>
        <v>(a3_23_c5&gt;=0&amp;a3_23_c5&lt;=365)|a3_23_c5==-9|a3_23_c5==.</v>
      </c>
      <c r="J241" s="27" t="s">
        <v>23</v>
      </c>
      <c r="K241" s="7" t="s">
        <v>21</v>
      </c>
      <c r="L241" s="8"/>
      <c r="M241" s="26"/>
      <c r="N241" s="28"/>
      <c r="O241" s="28"/>
      <c r="P241" s="26"/>
      <c r="Q241" s="26"/>
    </row>
    <row r="242" spans="1:17">
      <c r="A242" s="25">
        <v>241</v>
      </c>
      <c r="C242" s="6" t="s">
        <v>629</v>
      </c>
      <c r="D242" s="6" t="s">
        <v>630</v>
      </c>
      <c r="E242" s="35" t="s">
        <v>23</v>
      </c>
      <c r="F242" s="5" t="s">
        <v>21</v>
      </c>
      <c r="G242" s="35" t="s">
        <v>23</v>
      </c>
      <c r="H242" s="6" t="s">
        <v>133</v>
      </c>
      <c r="I242" s="44" t="str">
        <f t="shared" si="6"/>
        <v>(a3_23_c6&gt;=0&amp;a3_23_c6&lt;=365)|a3_23_c6==-9|a3_23_c6==.</v>
      </c>
      <c r="J242" s="27" t="s">
        <v>23</v>
      </c>
      <c r="K242" s="7" t="s">
        <v>21</v>
      </c>
      <c r="L242" s="8"/>
      <c r="M242" s="26"/>
      <c r="N242" s="28"/>
      <c r="O242" s="28"/>
      <c r="P242" s="26"/>
      <c r="Q242" s="26"/>
    </row>
    <row r="243" spans="1:17">
      <c r="A243" s="25">
        <v>242</v>
      </c>
      <c r="C243" s="6" t="s">
        <v>631</v>
      </c>
      <c r="D243" s="6" t="s">
        <v>632</v>
      </c>
      <c r="E243" s="35" t="s">
        <v>23</v>
      </c>
      <c r="F243" s="5" t="s">
        <v>21</v>
      </c>
      <c r="G243" s="35" t="s">
        <v>23</v>
      </c>
      <c r="H243" s="6" t="s">
        <v>133</v>
      </c>
      <c r="I243" s="44" t="str">
        <f t="shared" si="6"/>
        <v>(a3_23_c7&gt;=0&amp;a3_23_c7&lt;=365)|a3_23_c7==-9|a3_23_c7==.</v>
      </c>
      <c r="J243" s="27" t="s">
        <v>23</v>
      </c>
      <c r="K243" s="7" t="s">
        <v>21</v>
      </c>
      <c r="L243" s="8"/>
      <c r="M243" s="26"/>
      <c r="N243" s="28"/>
      <c r="O243" s="28"/>
      <c r="P243" s="26"/>
      <c r="Q243" s="26"/>
    </row>
    <row r="244" spans="1:17">
      <c r="A244" s="25">
        <v>243</v>
      </c>
      <c r="C244" s="6" t="s">
        <v>633</v>
      </c>
      <c r="D244" s="6" t="s">
        <v>634</v>
      </c>
      <c r="E244" s="35" t="s">
        <v>23</v>
      </c>
      <c r="F244" s="5" t="s">
        <v>21</v>
      </c>
      <c r="G244" s="35" t="s">
        <v>23</v>
      </c>
      <c r="H244" s="6" t="s">
        <v>133</v>
      </c>
      <c r="I244" s="44" t="str">
        <f t="shared" si="6"/>
        <v>(a3_23_c8&gt;=0&amp;a3_23_c8&lt;=365)|a3_23_c8==-9|a3_23_c8==.</v>
      </c>
      <c r="J244" s="27" t="s">
        <v>23</v>
      </c>
      <c r="K244" s="7" t="s">
        <v>21</v>
      </c>
      <c r="L244" s="8"/>
      <c r="M244" s="26"/>
      <c r="N244" s="28"/>
      <c r="O244" s="28"/>
      <c r="P244" s="26"/>
      <c r="Q244" s="26"/>
    </row>
    <row r="245" spans="1:17">
      <c r="A245" s="25">
        <v>244</v>
      </c>
      <c r="C245" s="6" t="s">
        <v>635</v>
      </c>
      <c r="D245" s="6" t="s">
        <v>636</v>
      </c>
      <c r="E245" s="35" t="s">
        <v>23</v>
      </c>
      <c r="F245" s="5" t="s">
        <v>21</v>
      </c>
      <c r="G245" s="35" t="s">
        <v>23</v>
      </c>
      <c r="H245" s="6" t="s">
        <v>133</v>
      </c>
      <c r="I245" s="44" t="str">
        <f>CONCATENATE(C245,"&gt;=0|",C245,"==-9")</f>
        <v>a3_23_d1&gt;=0|a3_23_d1==-9</v>
      </c>
      <c r="J245" s="27" t="s">
        <v>23</v>
      </c>
      <c r="K245" s="7" t="s">
        <v>21</v>
      </c>
      <c r="L245" s="8"/>
      <c r="M245" s="26"/>
      <c r="N245" s="28"/>
      <c r="O245" s="28"/>
      <c r="P245" s="26"/>
      <c r="Q245" s="26"/>
    </row>
    <row r="246" spans="1:17">
      <c r="A246" s="25">
        <v>245</v>
      </c>
      <c r="C246" s="6" t="s">
        <v>637</v>
      </c>
      <c r="D246" s="6" t="s">
        <v>638</v>
      </c>
      <c r="E246" s="35" t="s">
        <v>23</v>
      </c>
      <c r="F246" s="5" t="s">
        <v>21</v>
      </c>
      <c r="G246" s="35" t="s">
        <v>23</v>
      </c>
      <c r="H246" s="6" t="s">
        <v>133</v>
      </c>
      <c r="I246" s="44" t="str">
        <f>CONCATENATE(C246,"&gt;=0|",C246,"==-9")</f>
        <v>a3_23_d2&gt;=0|a3_23_d2==-9</v>
      </c>
      <c r="J246" s="27" t="s">
        <v>23</v>
      </c>
      <c r="K246" s="7" t="s">
        <v>21</v>
      </c>
      <c r="L246" s="8"/>
      <c r="M246" s="26"/>
      <c r="N246" s="28"/>
      <c r="O246" s="28"/>
      <c r="P246" s="26"/>
      <c r="Q246" s="26"/>
    </row>
    <row r="247" spans="1:17">
      <c r="A247" s="25">
        <v>246</v>
      </c>
      <c r="C247" s="6" t="s">
        <v>639</v>
      </c>
      <c r="D247" s="6" t="s">
        <v>640</v>
      </c>
      <c r="E247" s="35" t="s">
        <v>23</v>
      </c>
      <c r="F247" s="5" t="s">
        <v>21</v>
      </c>
      <c r="G247" s="35" t="s">
        <v>23</v>
      </c>
      <c r="H247" s="6" t="s">
        <v>133</v>
      </c>
      <c r="I247" s="44" t="str">
        <f t="shared" ref="I247:I252" si="7">CONCATENATE(C247,"&gt;=0|",C247,"==-9")</f>
        <v>a3_23_d3&gt;=0|a3_23_d3==-9</v>
      </c>
      <c r="J247" s="27" t="s">
        <v>23</v>
      </c>
      <c r="K247" s="7" t="s">
        <v>21</v>
      </c>
      <c r="L247" s="8"/>
      <c r="M247" s="26"/>
      <c r="N247" s="28"/>
      <c r="O247" s="28"/>
      <c r="P247" s="26"/>
      <c r="Q247" s="26"/>
    </row>
    <row r="248" spans="1:17">
      <c r="A248" s="25">
        <v>247</v>
      </c>
      <c r="C248" s="6" t="s">
        <v>641</v>
      </c>
      <c r="D248" s="6" t="s">
        <v>642</v>
      </c>
      <c r="E248" s="35" t="s">
        <v>23</v>
      </c>
      <c r="F248" s="5" t="s">
        <v>21</v>
      </c>
      <c r="G248" s="35" t="s">
        <v>23</v>
      </c>
      <c r="H248" s="6" t="s">
        <v>133</v>
      </c>
      <c r="I248" s="44" t="str">
        <f t="shared" si="7"/>
        <v>a3_23_d4&gt;=0|a3_23_d4==-9</v>
      </c>
      <c r="J248" s="27" t="s">
        <v>23</v>
      </c>
      <c r="K248" s="7" t="s">
        <v>21</v>
      </c>
      <c r="L248" s="8"/>
      <c r="M248" s="26"/>
      <c r="N248" s="28"/>
      <c r="O248" s="28"/>
      <c r="P248" s="26"/>
      <c r="Q248" s="26"/>
    </row>
    <row r="249" spans="1:17">
      <c r="A249" s="25">
        <v>248</v>
      </c>
      <c r="C249" s="6" t="s">
        <v>643</v>
      </c>
      <c r="D249" s="6" t="s">
        <v>644</v>
      </c>
      <c r="E249" s="35" t="s">
        <v>23</v>
      </c>
      <c r="F249" s="5" t="s">
        <v>21</v>
      </c>
      <c r="G249" s="35" t="s">
        <v>23</v>
      </c>
      <c r="H249" s="6" t="s">
        <v>133</v>
      </c>
      <c r="I249" s="44" t="str">
        <f t="shared" si="7"/>
        <v>a3_23_d5&gt;=0|a3_23_d5==-9</v>
      </c>
      <c r="J249" s="27" t="s">
        <v>23</v>
      </c>
      <c r="K249" s="7" t="s">
        <v>21</v>
      </c>
      <c r="L249" s="8"/>
      <c r="M249" s="26"/>
      <c r="N249" s="28"/>
      <c r="O249" s="28"/>
      <c r="P249" s="26"/>
      <c r="Q249" s="26"/>
    </row>
    <row r="250" spans="1:17">
      <c r="A250" s="25">
        <v>249</v>
      </c>
      <c r="C250" s="6" t="s">
        <v>645</v>
      </c>
      <c r="D250" s="6" t="s">
        <v>646</v>
      </c>
      <c r="E250" s="35" t="s">
        <v>23</v>
      </c>
      <c r="F250" s="5" t="s">
        <v>21</v>
      </c>
      <c r="G250" s="35" t="s">
        <v>23</v>
      </c>
      <c r="H250" s="6" t="s">
        <v>133</v>
      </c>
      <c r="I250" s="44" t="str">
        <f t="shared" si="7"/>
        <v>a3_23_d6&gt;=0|a3_23_d6==-9</v>
      </c>
      <c r="J250" s="27" t="s">
        <v>23</v>
      </c>
      <c r="K250" s="7" t="s">
        <v>21</v>
      </c>
      <c r="L250" s="8"/>
      <c r="M250" s="26"/>
      <c r="N250" s="28"/>
      <c r="O250" s="28"/>
      <c r="P250" s="26"/>
      <c r="Q250" s="26"/>
    </row>
    <row r="251" spans="1:17">
      <c r="A251" s="25">
        <v>250</v>
      </c>
      <c r="C251" s="6" t="s">
        <v>647</v>
      </c>
      <c r="D251" s="6" t="s">
        <v>648</v>
      </c>
      <c r="E251" s="35" t="s">
        <v>23</v>
      </c>
      <c r="F251" s="5" t="s">
        <v>21</v>
      </c>
      <c r="G251" s="35" t="s">
        <v>23</v>
      </c>
      <c r="H251" s="6" t="s">
        <v>133</v>
      </c>
      <c r="I251" s="44" t="str">
        <f t="shared" si="7"/>
        <v>a3_23_d7&gt;=0|a3_23_d7==-9</v>
      </c>
      <c r="J251" s="27" t="s">
        <v>23</v>
      </c>
      <c r="K251" s="7" t="s">
        <v>21</v>
      </c>
      <c r="L251" s="8"/>
      <c r="M251" s="26"/>
      <c r="N251" s="28"/>
      <c r="O251" s="28"/>
      <c r="P251" s="26"/>
      <c r="Q251" s="26"/>
    </row>
    <row r="252" spans="1:17">
      <c r="A252" s="25">
        <v>251</v>
      </c>
      <c r="C252" s="6" t="s">
        <v>649</v>
      </c>
      <c r="D252" s="6" t="s">
        <v>650</v>
      </c>
      <c r="E252" s="35" t="s">
        <v>23</v>
      </c>
      <c r="F252" s="5" t="s">
        <v>21</v>
      </c>
      <c r="G252" s="35" t="s">
        <v>23</v>
      </c>
      <c r="H252" s="6" t="s">
        <v>133</v>
      </c>
      <c r="I252" s="44" t="str">
        <f t="shared" si="7"/>
        <v>a3_23_d8&gt;=0|a3_23_d8==-9</v>
      </c>
      <c r="J252" s="27" t="s">
        <v>23</v>
      </c>
      <c r="K252" s="7" t="s">
        <v>21</v>
      </c>
      <c r="L252" s="8"/>
      <c r="M252" s="26"/>
      <c r="N252" s="28"/>
      <c r="O252" s="28"/>
      <c r="P252" s="26"/>
      <c r="Q252" s="26"/>
    </row>
    <row r="253" spans="1:17">
      <c r="A253" s="25">
        <v>252</v>
      </c>
      <c r="C253" s="6" t="s">
        <v>651</v>
      </c>
      <c r="D253" s="6" t="s">
        <v>652</v>
      </c>
      <c r="E253" s="35" t="s">
        <v>23</v>
      </c>
      <c r="F253" s="5" t="s">
        <v>21</v>
      </c>
      <c r="G253" s="35" t="s">
        <v>23</v>
      </c>
      <c r="H253" s="6" t="s">
        <v>52</v>
      </c>
      <c r="I253" s="44" t="s">
        <v>118</v>
      </c>
      <c r="J253" s="27" t="s">
        <v>23</v>
      </c>
      <c r="K253" s="7" t="s">
        <v>21</v>
      </c>
      <c r="L253" s="8"/>
      <c r="M253" s="26"/>
      <c r="N253" s="28"/>
      <c r="O253" s="28"/>
      <c r="P253" s="26"/>
      <c r="Q253" s="26"/>
    </row>
    <row r="254" spans="1:17">
      <c r="A254" s="25">
        <v>253</v>
      </c>
      <c r="C254" s="6" t="s">
        <v>653</v>
      </c>
      <c r="D254" s="6" t="s">
        <v>654</v>
      </c>
      <c r="E254" s="35" t="s">
        <v>23</v>
      </c>
      <c r="F254" s="5" t="s">
        <v>21</v>
      </c>
      <c r="G254" s="35" t="s">
        <v>23</v>
      </c>
      <c r="H254" s="6" t="s">
        <v>52</v>
      </c>
      <c r="I254" s="44" t="s">
        <v>118</v>
      </c>
      <c r="J254" s="27" t="s">
        <v>23</v>
      </c>
      <c r="K254" s="7" t="s">
        <v>21</v>
      </c>
      <c r="L254" s="8"/>
      <c r="M254" s="26"/>
      <c r="N254" s="28"/>
      <c r="O254" s="28"/>
      <c r="P254" s="26"/>
      <c r="Q254" s="26"/>
    </row>
    <row r="255" spans="1:17">
      <c r="A255" s="25">
        <v>254</v>
      </c>
      <c r="C255" s="6" t="s">
        <v>655</v>
      </c>
      <c r="D255" s="6" t="s">
        <v>656</v>
      </c>
      <c r="E255" s="35" t="s">
        <v>23</v>
      </c>
      <c r="F255" s="5" t="s">
        <v>21</v>
      </c>
      <c r="G255" s="35" t="s">
        <v>23</v>
      </c>
      <c r="H255" s="6" t="s">
        <v>52</v>
      </c>
      <c r="I255" s="44" t="s">
        <v>118</v>
      </c>
      <c r="J255" s="27" t="s">
        <v>23</v>
      </c>
      <c r="K255" s="7" t="s">
        <v>21</v>
      </c>
      <c r="L255" s="8"/>
      <c r="M255" s="26"/>
      <c r="N255" s="28"/>
      <c r="O255" s="28"/>
      <c r="P255" s="26"/>
      <c r="Q255" s="26"/>
    </row>
    <row r="256" spans="1:17">
      <c r="A256" s="25">
        <v>255</v>
      </c>
      <c r="C256" s="6" t="s">
        <v>657</v>
      </c>
      <c r="D256" s="6" t="s">
        <v>658</v>
      </c>
      <c r="E256" s="35" t="s">
        <v>23</v>
      </c>
      <c r="F256" s="5" t="s">
        <v>21</v>
      </c>
      <c r="G256" s="35" t="s">
        <v>23</v>
      </c>
      <c r="H256" s="6" t="s">
        <v>52</v>
      </c>
      <c r="I256" s="44" t="s">
        <v>118</v>
      </c>
      <c r="J256" s="27" t="s">
        <v>23</v>
      </c>
      <c r="K256" s="7" t="s">
        <v>21</v>
      </c>
      <c r="L256" s="8"/>
      <c r="M256" s="26"/>
      <c r="N256" s="28"/>
      <c r="O256" s="28"/>
      <c r="P256" s="26"/>
      <c r="Q256" s="26"/>
    </row>
    <row r="257" spans="1:17">
      <c r="A257" s="25">
        <v>256</v>
      </c>
      <c r="C257" s="6" t="s">
        <v>659</v>
      </c>
      <c r="D257" s="6" t="s">
        <v>660</v>
      </c>
      <c r="E257" s="35" t="s">
        <v>23</v>
      </c>
      <c r="F257" s="5" t="s">
        <v>21</v>
      </c>
      <c r="G257" s="35" t="s">
        <v>23</v>
      </c>
      <c r="H257" s="6" t="s">
        <v>52</v>
      </c>
      <c r="I257" s="44" t="s">
        <v>118</v>
      </c>
      <c r="J257" s="27" t="s">
        <v>23</v>
      </c>
      <c r="K257" s="7" t="s">
        <v>21</v>
      </c>
      <c r="L257" s="8"/>
      <c r="M257" s="26"/>
      <c r="N257" s="28"/>
      <c r="O257" s="28"/>
      <c r="P257" s="26"/>
      <c r="Q257" s="26"/>
    </row>
    <row r="258" spans="1:17">
      <c r="A258" s="25">
        <v>257</v>
      </c>
      <c r="C258" s="6" t="s">
        <v>661</v>
      </c>
      <c r="D258" s="6" t="s">
        <v>662</v>
      </c>
      <c r="E258" s="35" t="s">
        <v>23</v>
      </c>
      <c r="F258" s="5" t="s">
        <v>21</v>
      </c>
      <c r="G258" s="35" t="s">
        <v>23</v>
      </c>
      <c r="H258" s="6" t="s">
        <v>52</v>
      </c>
      <c r="I258" s="44" t="s">
        <v>118</v>
      </c>
      <c r="J258" s="27" t="s">
        <v>23</v>
      </c>
      <c r="K258" s="7" t="s">
        <v>21</v>
      </c>
      <c r="L258" s="8"/>
      <c r="M258" s="26"/>
      <c r="N258" s="28"/>
      <c r="O258" s="28"/>
      <c r="P258" s="26"/>
      <c r="Q258" s="26"/>
    </row>
    <row r="259" spans="1:17">
      <c r="A259" s="25">
        <v>258</v>
      </c>
      <c r="C259" s="6" t="s">
        <v>663</v>
      </c>
      <c r="D259" s="6" t="s">
        <v>664</v>
      </c>
      <c r="E259" s="35" t="s">
        <v>23</v>
      </c>
      <c r="F259" s="5" t="s">
        <v>21</v>
      </c>
      <c r="G259" s="35" t="s">
        <v>23</v>
      </c>
      <c r="H259" s="6" t="s">
        <v>52</v>
      </c>
      <c r="I259" s="44" t="s">
        <v>118</v>
      </c>
      <c r="J259" s="27" t="s">
        <v>23</v>
      </c>
      <c r="K259" s="7" t="s">
        <v>21</v>
      </c>
      <c r="L259" s="8"/>
      <c r="M259" s="26"/>
      <c r="N259" s="28"/>
      <c r="O259" s="28"/>
      <c r="P259" s="26"/>
      <c r="Q259" s="26"/>
    </row>
    <row r="260" spans="1:17">
      <c r="A260" s="25">
        <v>259</v>
      </c>
      <c r="C260" s="6" t="s">
        <v>665</v>
      </c>
      <c r="D260" s="6" t="s">
        <v>666</v>
      </c>
      <c r="E260" s="35" t="s">
        <v>23</v>
      </c>
      <c r="F260" s="5" t="s">
        <v>21</v>
      </c>
      <c r="G260" s="35" t="s">
        <v>23</v>
      </c>
      <c r="H260" s="6" t="s">
        <v>52</v>
      </c>
      <c r="I260" s="44" t="s">
        <v>118</v>
      </c>
      <c r="J260" s="27" t="s">
        <v>23</v>
      </c>
      <c r="K260" s="7" t="s">
        <v>21</v>
      </c>
      <c r="L260" s="8"/>
      <c r="M260" s="26"/>
      <c r="N260" s="28"/>
      <c r="O260" s="28"/>
      <c r="P260" s="26"/>
      <c r="Q260" s="26"/>
    </row>
    <row r="261" spans="1:17">
      <c r="A261" s="25">
        <v>260</v>
      </c>
      <c r="B261" s="40">
        <v>3.24</v>
      </c>
      <c r="C261" s="6" t="s">
        <v>667</v>
      </c>
      <c r="D261" s="6" t="s">
        <v>668</v>
      </c>
      <c r="E261" s="5" t="s">
        <v>21</v>
      </c>
      <c r="F261" s="5" t="s">
        <v>21</v>
      </c>
      <c r="G261" s="5" t="s">
        <v>21</v>
      </c>
      <c r="H261" s="6" t="s">
        <v>52</v>
      </c>
      <c r="I261" s="12" t="s">
        <v>118</v>
      </c>
      <c r="J261" s="27" t="s">
        <v>23</v>
      </c>
      <c r="K261" s="7" t="s">
        <v>21</v>
      </c>
      <c r="L261" s="8"/>
      <c r="M261" s="26"/>
      <c r="N261" s="28"/>
      <c r="O261" s="28"/>
      <c r="P261" s="26"/>
      <c r="Q261" s="26"/>
    </row>
    <row r="262" spans="1:17">
      <c r="A262" s="25">
        <v>261</v>
      </c>
      <c r="C262" s="6" t="s">
        <v>669</v>
      </c>
      <c r="D262" s="6" t="s">
        <v>670</v>
      </c>
      <c r="E262" s="5" t="s">
        <v>21</v>
      </c>
      <c r="F262" s="5" t="s">
        <v>21</v>
      </c>
      <c r="G262" s="5" t="s">
        <v>21</v>
      </c>
      <c r="H262" s="6" t="s">
        <v>52</v>
      </c>
      <c r="I262" s="12" t="s">
        <v>118</v>
      </c>
      <c r="J262" s="27" t="s">
        <v>23</v>
      </c>
      <c r="K262" s="7" t="s">
        <v>21</v>
      </c>
      <c r="L262" s="8"/>
      <c r="M262" s="26"/>
      <c r="N262" s="28"/>
      <c r="O262" s="28"/>
      <c r="P262" s="26"/>
      <c r="Q262" s="26"/>
    </row>
    <row r="263" spans="1:17">
      <c r="A263" s="25">
        <v>262</v>
      </c>
      <c r="C263" s="6" t="s">
        <v>671</v>
      </c>
      <c r="D263" s="6" t="s">
        <v>672</v>
      </c>
      <c r="E263" s="5" t="s">
        <v>21</v>
      </c>
      <c r="F263" s="5" t="s">
        <v>21</v>
      </c>
      <c r="G263" s="5" t="s">
        <v>21</v>
      </c>
      <c r="H263" s="6" t="s">
        <v>52</v>
      </c>
      <c r="I263" s="12" t="s">
        <v>118</v>
      </c>
      <c r="J263" s="27" t="s">
        <v>23</v>
      </c>
      <c r="K263" s="7" t="s">
        <v>21</v>
      </c>
      <c r="L263" s="8"/>
      <c r="M263" s="26"/>
      <c r="N263" s="28"/>
      <c r="O263" s="28"/>
      <c r="P263" s="26"/>
      <c r="Q263" s="26"/>
    </row>
    <row r="264" spans="1:17">
      <c r="A264" s="25">
        <v>263</v>
      </c>
      <c r="C264" s="6" t="s">
        <v>673</v>
      </c>
      <c r="D264" s="6" t="s">
        <v>674</v>
      </c>
      <c r="E264" s="5" t="s">
        <v>21</v>
      </c>
      <c r="F264" s="5" t="s">
        <v>21</v>
      </c>
      <c r="G264" s="5" t="s">
        <v>21</v>
      </c>
      <c r="H264" s="6" t="s">
        <v>52</v>
      </c>
      <c r="I264" s="12" t="s">
        <v>118</v>
      </c>
      <c r="J264" s="27" t="s">
        <v>23</v>
      </c>
      <c r="K264" s="7" t="s">
        <v>21</v>
      </c>
      <c r="L264" s="8"/>
      <c r="M264" s="26"/>
      <c r="N264" s="28"/>
      <c r="O264" s="28"/>
      <c r="P264" s="26"/>
      <c r="Q264" s="26"/>
    </row>
    <row r="265" spans="1:17">
      <c r="A265" s="25">
        <v>264</v>
      </c>
      <c r="C265" s="6" t="s">
        <v>675</v>
      </c>
      <c r="D265" s="6" t="s">
        <v>676</v>
      </c>
      <c r="E265" s="5" t="s">
        <v>21</v>
      </c>
      <c r="F265" s="5" t="s">
        <v>21</v>
      </c>
      <c r="G265" s="5" t="s">
        <v>21</v>
      </c>
      <c r="H265" s="6" t="s">
        <v>52</v>
      </c>
      <c r="I265" s="12" t="s">
        <v>118</v>
      </c>
      <c r="J265" s="27" t="s">
        <v>23</v>
      </c>
      <c r="K265" s="7" t="s">
        <v>21</v>
      </c>
      <c r="L265" s="8"/>
      <c r="M265" s="26"/>
      <c r="N265" s="28"/>
      <c r="O265" s="28"/>
      <c r="P265" s="26"/>
      <c r="Q265" s="26"/>
    </row>
    <row r="266" spans="1:17" s="25" customFormat="1">
      <c r="A266" s="25">
        <v>265</v>
      </c>
      <c r="B266" s="40">
        <v>3.25</v>
      </c>
      <c r="C266" s="6" t="s">
        <v>677</v>
      </c>
      <c r="D266" s="6" t="s">
        <v>678</v>
      </c>
      <c r="E266" s="5" t="s">
        <v>21</v>
      </c>
      <c r="F266" s="5" t="s">
        <v>21</v>
      </c>
      <c r="G266" s="5" t="s">
        <v>21</v>
      </c>
      <c r="H266" s="6" t="s">
        <v>52</v>
      </c>
      <c r="I266" s="12" t="s">
        <v>679</v>
      </c>
      <c r="J266" s="7" t="s">
        <v>21</v>
      </c>
      <c r="K266" s="27" t="s">
        <v>23</v>
      </c>
      <c r="L266" s="26"/>
      <c r="M266" s="6" t="s">
        <v>680</v>
      </c>
      <c r="N266" s="11" t="s">
        <v>681</v>
      </c>
      <c r="O266" s="28" t="s">
        <v>682</v>
      </c>
      <c r="P266" s="26"/>
      <c r="Q266" s="26"/>
    </row>
    <row r="267" spans="1:17" s="25" customFormat="1">
      <c r="A267" s="25">
        <v>266</v>
      </c>
      <c r="B267" s="40"/>
      <c r="C267" s="6" t="s">
        <v>683</v>
      </c>
      <c r="D267" s="6"/>
      <c r="E267" s="5" t="s">
        <v>21</v>
      </c>
      <c r="F267" s="5" t="s">
        <v>21</v>
      </c>
      <c r="G267" s="5" t="s">
        <v>21</v>
      </c>
      <c r="H267" s="6"/>
      <c r="I267" s="12"/>
      <c r="J267" s="7" t="s">
        <v>21</v>
      </c>
      <c r="K267" s="27" t="s">
        <v>23</v>
      </c>
      <c r="L267" s="26"/>
      <c r="M267" s="6" t="s">
        <v>684</v>
      </c>
      <c r="N267" s="11" t="s">
        <v>685</v>
      </c>
      <c r="O267" s="28" t="s">
        <v>686</v>
      </c>
      <c r="P267" s="26" t="s">
        <v>677</v>
      </c>
      <c r="Q267" s="26"/>
    </row>
    <row r="268" spans="1:17">
      <c r="A268" s="25">
        <v>267</v>
      </c>
      <c r="C268" s="6" t="s">
        <v>684</v>
      </c>
      <c r="D268" s="6" t="s">
        <v>687</v>
      </c>
      <c r="E268" s="5" t="s">
        <v>21</v>
      </c>
      <c r="F268" s="5" t="s">
        <v>21</v>
      </c>
      <c r="G268" s="5" t="s">
        <v>21</v>
      </c>
      <c r="H268" s="6" t="s">
        <v>52</v>
      </c>
      <c r="I268" s="12" t="s">
        <v>688</v>
      </c>
      <c r="J268" s="7" t="s">
        <v>21</v>
      </c>
      <c r="K268" s="27" t="s">
        <v>23</v>
      </c>
      <c r="L268" s="26"/>
      <c r="M268" s="6"/>
      <c r="N268" s="11"/>
      <c r="O268" s="28"/>
      <c r="P268" s="26"/>
      <c r="Q268" s="26"/>
    </row>
    <row r="269" spans="1:17">
      <c r="A269" s="25">
        <v>268</v>
      </c>
      <c r="C269" s="6" t="s">
        <v>680</v>
      </c>
      <c r="D269" s="6" t="s">
        <v>689</v>
      </c>
      <c r="E269" s="5" t="s">
        <v>21</v>
      </c>
      <c r="F269" s="5" t="s">
        <v>21</v>
      </c>
      <c r="G269" s="5" t="s">
        <v>21</v>
      </c>
      <c r="H269" s="6" t="s">
        <v>22</v>
      </c>
      <c r="I269" s="12"/>
      <c r="J269" s="27" t="s">
        <v>23</v>
      </c>
      <c r="K269" s="7" t="s">
        <v>21</v>
      </c>
      <c r="L269" s="8"/>
      <c r="M269" s="26"/>
      <c r="N269" s="28"/>
      <c r="O269" s="28"/>
      <c r="P269" s="26"/>
      <c r="Q269" s="26"/>
    </row>
    <row r="270" spans="1:17">
      <c r="A270" s="25">
        <v>269</v>
      </c>
      <c r="B270" s="40">
        <v>3.26</v>
      </c>
      <c r="C270" s="6" t="s">
        <v>690</v>
      </c>
      <c r="D270" s="6" t="s">
        <v>691</v>
      </c>
      <c r="E270" s="5" t="s">
        <v>21</v>
      </c>
      <c r="F270" s="5" t="s">
        <v>21</v>
      </c>
      <c r="G270" s="5" t="s">
        <v>21</v>
      </c>
      <c r="H270" s="6" t="s">
        <v>133</v>
      </c>
      <c r="I270" s="44" t="str">
        <f t="shared" ref="I270:I276" si="8">CONCATENATE("(",C270,"&gt;=0&amp;",C270,"!=.)|",C270,"==-9")</f>
        <v>(u3_26&gt;=0&amp;u3_26!=.)|u3_26==-9</v>
      </c>
      <c r="J270" s="7" t="s">
        <v>21</v>
      </c>
      <c r="K270" s="27" t="s">
        <v>23</v>
      </c>
      <c r="L270" s="26"/>
      <c r="M270" s="6" t="s">
        <v>692</v>
      </c>
      <c r="N270" s="28">
        <v>0</v>
      </c>
      <c r="O270" s="28" t="s">
        <v>693</v>
      </c>
      <c r="P270" s="26"/>
      <c r="Q270" s="26"/>
    </row>
    <row r="271" spans="1:17">
      <c r="A271" s="25">
        <v>270</v>
      </c>
      <c r="B271" s="40">
        <v>3.27</v>
      </c>
      <c r="C271" s="12" t="s">
        <v>694</v>
      </c>
      <c r="D271" s="6" t="s">
        <v>695</v>
      </c>
      <c r="E271" s="5" t="s">
        <v>21</v>
      </c>
      <c r="F271" s="5" t="s">
        <v>21</v>
      </c>
      <c r="G271" s="5" t="s">
        <v>21</v>
      </c>
      <c r="H271" s="6" t="s">
        <v>133</v>
      </c>
      <c r="I271" s="44" t="str">
        <f t="shared" si="8"/>
        <v>(u3_27a&gt;=0&amp;u3_27a!=.)|u3_27a==-9</v>
      </c>
      <c r="J271" s="27" t="s">
        <v>23</v>
      </c>
      <c r="K271" s="27" t="s">
        <v>23</v>
      </c>
      <c r="L271" s="26"/>
      <c r="M271" s="26"/>
      <c r="N271" s="28"/>
      <c r="O271" s="28"/>
      <c r="P271" s="26"/>
      <c r="Q271" s="26"/>
    </row>
    <row r="272" spans="1:17">
      <c r="A272" s="25">
        <v>271</v>
      </c>
      <c r="C272" s="12" t="s">
        <v>696</v>
      </c>
      <c r="D272" s="6" t="s">
        <v>697</v>
      </c>
      <c r="E272" s="5" t="s">
        <v>21</v>
      </c>
      <c r="F272" s="5" t="s">
        <v>21</v>
      </c>
      <c r="G272" s="5" t="s">
        <v>21</v>
      </c>
      <c r="H272" s="6" t="s">
        <v>133</v>
      </c>
      <c r="I272" s="44" t="str">
        <f t="shared" si="8"/>
        <v>(u3_27b&gt;=0&amp;u3_27b!=.)|u3_27b==-9</v>
      </c>
      <c r="J272" s="27" t="s">
        <v>23</v>
      </c>
      <c r="K272" s="27" t="s">
        <v>23</v>
      </c>
      <c r="L272" s="26"/>
      <c r="M272" s="26"/>
      <c r="N272" s="28"/>
      <c r="O272" s="28"/>
      <c r="P272" s="26"/>
      <c r="Q272" s="26"/>
    </row>
    <row r="273" spans="1:17">
      <c r="A273" s="25">
        <v>272</v>
      </c>
      <c r="C273" s="12" t="s">
        <v>698</v>
      </c>
      <c r="D273" s="6" t="s">
        <v>699</v>
      </c>
      <c r="E273" s="5" t="s">
        <v>21</v>
      </c>
      <c r="F273" s="5" t="s">
        <v>21</v>
      </c>
      <c r="G273" s="5" t="s">
        <v>21</v>
      </c>
      <c r="H273" s="6" t="s">
        <v>133</v>
      </c>
      <c r="I273" s="44" t="str">
        <f t="shared" si="8"/>
        <v>(u3_27c&gt;=0&amp;u3_27c!=.)|u3_27c==-9</v>
      </c>
      <c r="J273" s="27" t="s">
        <v>23</v>
      </c>
      <c r="K273" s="27" t="s">
        <v>23</v>
      </c>
      <c r="L273" s="26"/>
      <c r="M273" s="26"/>
      <c r="N273" s="28"/>
      <c r="O273" s="28"/>
      <c r="P273" s="26"/>
      <c r="Q273" s="26"/>
    </row>
    <row r="274" spans="1:17">
      <c r="A274" s="25">
        <v>273</v>
      </c>
      <c r="C274" s="12" t="s">
        <v>700</v>
      </c>
      <c r="D274" s="6" t="s">
        <v>701</v>
      </c>
      <c r="E274" s="5" t="s">
        <v>21</v>
      </c>
      <c r="F274" s="5" t="s">
        <v>21</v>
      </c>
      <c r="G274" s="5" t="s">
        <v>21</v>
      </c>
      <c r="H274" s="6" t="s">
        <v>133</v>
      </c>
      <c r="I274" s="44" t="str">
        <f t="shared" si="8"/>
        <v>(u3_27d&gt;=0&amp;u3_27d!=.)|u3_27d==-9</v>
      </c>
      <c r="J274" s="27" t="s">
        <v>23</v>
      </c>
      <c r="K274" s="27" t="s">
        <v>23</v>
      </c>
      <c r="L274" s="26"/>
      <c r="M274" s="26"/>
      <c r="N274" s="28"/>
      <c r="O274" s="28"/>
      <c r="P274" s="26"/>
      <c r="Q274" s="26"/>
    </row>
    <row r="275" spans="1:17">
      <c r="A275" s="25">
        <v>274</v>
      </c>
      <c r="C275" s="12" t="s">
        <v>702</v>
      </c>
      <c r="D275" s="6" t="s">
        <v>703</v>
      </c>
      <c r="E275" s="5" t="s">
        <v>21</v>
      </c>
      <c r="F275" s="5" t="s">
        <v>21</v>
      </c>
      <c r="G275" s="5" t="s">
        <v>21</v>
      </c>
      <c r="H275" s="6" t="s">
        <v>133</v>
      </c>
      <c r="I275" s="44" t="str">
        <f t="shared" si="8"/>
        <v>(u3_27e&gt;=0&amp;u3_27e!=.)|u3_27e==-9</v>
      </c>
      <c r="J275" s="27" t="s">
        <v>23</v>
      </c>
      <c r="K275" s="27" t="s">
        <v>23</v>
      </c>
      <c r="L275" s="26"/>
      <c r="M275" s="26"/>
      <c r="N275" s="28"/>
      <c r="O275" s="28"/>
      <c r="P275" s="26"/>
      <c r="Q275" s="26"/>
    </row>
    <row r="276" spans="1:17">
      <c r="A276" s="25">
        <v>275</v>
      </c>
      <c r="C276" s="12" t="s">
        <v>704</v>
      </c>
      <c r="D276" s="6" t="s">
        <v>705</v>
      </c>
      <c r="E276" s="5" t="s">
        <v>21</v>
      </c>
      <c r="F276" s="5" t="s">
        <v>21</v>
      </c>
      <c r="G276" s="5" t="s">
        <v>21</v>
      </c>
      <c r="H276" s="6" t="s">
        <v>133</v>
      </c>
      <c r="I276" s="44" t="str">
        <f t="shared" si="8"/>
        <v>(u3_27f&gt;=0&amp;u3_27f!=.)|u3_27f==-9</v>
      </c>
      <c r="J276" s="27" t="s">
        <v>23</v>
      </c>
      <c r="K276" s="27" t="s">
        <v>23</v>
      </c>
      <c r="L276" s="26"/>
      <c r="M276" s="26"/>
      <c r="N276" s="28"/>
      <c r="O276" s="28"/>
      <c r="P276" s="26"/>
      <c r="Q276" s="26"/>
    </row>
    <row r="277" spans="1:17">
      <c r="A277" s="25">
        <v>276</v>
      </c>
      <c r="B277" s="40">
        <v>3.28</v>
      </c>
      <c r="C277" s="12" t="s">
        <v>706</v>
      </c>
      <c r="D277" s="13" t="s">
        <v>707</v>
      </c>
      <c r="E277" s="5" t="s">
        <v>21</v>
      </c>
      <c r="F277" s="5" t="s">
        <v>21</v>
      </c>
      <c r="G277" s="5" t="s">
        <v>21</v>
      </c>
      <c r="H277" s="6" t="s">
        <v>52</v>
      </c>
      <c r="I277" s="44" t="s">
        <v>708</v>
      </c>
      <c r="J277" s="7" t="s">
        <v>21</v>
      </c>
      <c r="K277" s="27" t="s">
        <v>23</v>
      </c>
      <c r="L277" s="26"/>
      <c r="M277" s="31" t="s">
        <v>709</v>
      </c>
      <c r="N277" s="28">
        <v>2</v>
      </c>
      <c r="O277" s="28">
        <v>1</v>
      </c>
      <c r="P277" s="6"/>
      <c r="Q277" s="26"/>
    </row>
    <row r="278" spans="1:17">
      <c r="A278" s="25">
        <v>277</v>
      </c>
      <c r="B278" s="40">
        <v>3.29</v>
      </c>
      <c r="C278" s="12" t="s">
        <v>709</v>
      </c>
      <c r="D278" s="13" t="s">
        <v>710</v>
      </c>
      <c r="E278" s="5" t="s">
        <v>21</v>
      </c>
      <c r="F278" s="5" t="s">
        <v>21</v>
      </c>
      <c r="G278" s="5" t="s">
        <v>21</v>
      </c>
      <c r="H278" s="6" t="s">
        <v>52</v>
      </c>
      <c r="I278" s="44" t="s">
        <v>118</v>
      </c>
      <c r="J278" s="7" t="s">
        <v>21</v>
      </c>
      <c r="K278" s="7" t="s">
        <v>21</v>
      </c>
      <c r="L278" s="8"/>
      <c r="M278" s="31" t="s">
        <v>711</v>
      </c>
      <c r="N278" s="28" t="s">
        <v>712</v>
      </c>
      <c r="O278" s="28" t="s">
        <v>713</v>
      </c>
      <c r="P278" s="6"/>
      <c r="Q278" s="26"/>
    </row>
    <row r="279" spans="1:17">
      <c r="A279" s="25">
        <v>278</v>
      </c>
      <c r="B279" s="40">
        <v>3.3</v>
      </c>
      <c r="C279" s="12" t="s">
        <v>714</v>
      </c>
      <c r="D279" s="13" t="s">
        <v>715</v>
      </c>
      <c r="E279" s="5" t="s">
        <v>21</v>
      </c>
      <c r="F279" s="5" t="s">
        <v>21</v>
      </c>
      <c r="G279" s="5" t="s">
        <v>21</v>
      </c>
      <c r="H279" s="6" t="s">
        <v>52</v>
      </c>
      <c r="I279" s="44" t="s">
        <v>716</v>
      </c>
      <c r="J279" s="7" t="s">
        <v>21</v>
      </c>
      <c r="K279" s="7" t="s">
        <v>21</v>
      </c>
      <c r="L279" s="8"/>
      <c r="M279" s="6"/>
      <c r="N279" s="29"/>
      <c r="O279" s="29"/>
      <c r="P279" s="6"/>
      <c r="Q279" s="26"/>
    </row>
    <row r="280" spans="1:17">
      <c r="A280" s="25">
        <v>279</v>
      </c>
      <c r="C280" s="12" t="s">
        <v>717</v>
      </c>
      <c r="D280" s="13"/>
      <c r="E280" s="5" t="s">
        <v>21</v>
      </c>
      <c r="F280" s="5" t="s">
        <v>21</v>
      </c>
      <c r="G280" s="5" t="s">
        <v>21</v>
      </c>
      <c r="H280" s="6" t="s">
        <v>52</v>
      </c>
      <c r="I280" s="44" t="s">
        <v>716</v>
      </c>
      <c r="J280" s="7" t="s">
        <v>21</v>
      </c>
      <c r="K280" s="7" t="s">
        <v>21</v>
      </c>
      <c r="L280" s="8"/>
      <c r="M280" s="6" t="s">
        <v>718</v>
      </c>
      <c r="N280" s="11" t="str">
        <f>CONCATENATE(C279,"==1 | inlist(",C279,",2,3,4,5,6,7) == 1|",C278,"== 2|",C277," == 2 | inlist(",C281,",1,2,3,4,5,6,7) == 1")</f>
        <v>u3_30a==1 | inlist(u3_30a,2,3,4,5,6,7) == 1|u3_29== 2|u3_28 == 2 | inlist(u3_30b,1,2,3,4,5,6,7) == 1</v>
      </c>
      <c r="O280" s="11" t="s">
        <v>719</v>
      </c>
      <c r="P280" s="6" t="s">
        <v>714</v>
      </c>
      <c r="Q280" s="26"/>
    </row>
    <row r="281" spans="1:17">
      <c r="A281" s="25">
        <v>280</v>
      </c>
      <c r="C281" s="12" t="s">
        <v>720</v>
      </c>
      <c r="D281" s="13" t="s">
        <v>721</v>
      </c>
      <c r="E281" s="5" t="s">
        <v>21</v>
      </c>
      <c r="F281" s="5" t="s">
        <v>21</v>
      </c>
      <c r="G281" s="5" t="s">
        <v>21</v>
      </c>
      <c r="H281" s="6" t="s">
        <v>52</v>
      </c>
      <c r="I281" s="44" t="s">
        <v>716</v>
      </c>
      <c r="J281" s="7" t="s">
        <v>21</v>
      </c>
      <c r="K281" s="7" t="s">
        <v>21</v>
      </c>
      <c r="L281" s="8"/>
      <c r="M281" s="6"/>
      <c r="N281" s="11"/>
      <c r="O281" s="29"/>
      <c r="P281" s="6"/>
      <c r="Q281" s="26"/>
    </row>
    <row r="282" spans="1:17">
      <c r="A282" s="25">
        <v>281</v>
      </c>
      <c r="C282" s="12" t="s">
        <v>722</v>
      </c>
      <c r="D282" s="13" t="s">
        <v>723</v>
      </c>
      <c r="E282" s="5" t="s">
        <v>21</v>
      </c>
      <c r="F282" s="5" t="s">
        <v>21</v>
      </c>
      <c r="G282" s="5" t="s">
        <v>21</v>
      </c>
      <c r="H282" s="6" t="s">
        <v>22</v>
      </c>
      <c r="J282" s="27" t="s">
        <v>23</v>
      </c>
      <c r="K282" s="7" t="s">
        <v>21</v>
      </c>
      <c r="L282" s="8"/>
      <c r="M282" s="26" t="s">
        <v>724</v>
      </c>
      <c r="N282" s="28"/>
      <c r="O282" s="28"/>
      <c r="P282" s="26"/>
      <c r="Q282" s="26"/>
    </row>
    <row r="283" spans="1:17">
      <c r="A283" s="25">
        <v>282</v>
      </c>
      <c r="B283" s="40">
        <v>3.31</v>
      </c>
      <c r="C283" s="12" t="s">
        <v>725</v>
      </c>
      <c r="D283" s="13" t="s">
        <v>726</v>
      </c>
      <c r="E283" s="5" t="s">
        <v>21</v>
      </c>
      <c r="F283" s="5" t="s">
        <v>21</v>
      </c>
      <c r="G283" s="5" t="s">
        <v>21</v>
      </c>
      <c r="H283" s="6" t="s">
        <v>52</v>
      </c>
      <c r="I283" s="44" t="s">
        <v>727</v>
      </c>
      <c r="J283" s="7" t="s">
        <v>21</v>
      </c>
      <c r="K283" s="7" t="s">
        <v>21</v>
      </c>
      <c r="L283" s="8"/>
      <c r="M283" s="29"/>
      <c r="N283" s="11"/>
      <c r="O283" s="28"/>
      <c r="P283" s="6"/>
      <c r="Q283" s="26"/>
    </row>
    <row r="284" spans="1:17">
      <c r="A284" s="25">
        <v>283</v>
      </c>
      <c r="C284" s="12" t="s">
        <v>728</v>
      </c>
      <c r="D284" s="13"/>
      <c r="E284" s="5" t="s">
        <v>21</v>
      </c>
      <c r="F284" s="5" t="s">
        <v>21</v>
      </c>
      <c r="G284" s="5" t="s">
        <v>21</v>
      </c>
      <c r="H284" s="6" t="s">
        <v>52</v>
      </c>
      <c r="I284" s="44" t="s">
        <v>727</v>
      </c>
      <c r="J284" s="7" t="s">
        <v>21</v>
      </c>
      <c r="K284" s="7" t="s">
        <v>21</v>
      </c>
      <c r="L284" s="8"/>
      <c r="M284" s="6" t="s">
        <v>729</v>
      </c>
      <c r="N284" s="11" t="s">
        <v>730</v>
      </c>
      <c r="O284" s="11" t="s">
        <v>731</v>
      </c>
      <c r="P284" s="6" t="s">
        <v>725</v>
      </c>
      <c r="Q284" s="26"/>
    </row>
    <row r="285" spans="1:17">
      <c r="A285" s="25">
        <v>284</v>
      </c>
      <c r="C285" s="12" t="s">
        <v>732</v>
      </c>
      <c r="D285" s="13" t="s">
        <v>733</v>
      </c>
      <c r="E285" s="5" t="s">
        <v>21</v>
      </c>
      <c r="F285" s="5" t="s">
        <v>21</v>
      </c>
      <c r="G285" s="5" t="s">
        <v>21</v>
      </c>
      <c r="H285" s="6" t="s">
        <v>52</v>
      </c>
      <c r="I285" s="44" t="s">
        <v>727</v>
      </c>
      <c r="J285" s="7" t="s">
        <v>21</v>
      </c>
      <c r="K285" s="7" t="s">
        <v>21</v>
      </c>
      <c r="L285" s="8"/>
      <c r="M285" s="6"/>
      <c r="N285" s="11"/>
      <c r="O285" s="28"/>
      <c r="P285" s="6"/>
      <c r="Q285" s="26"/>
    </row>
    <row r="286" spans="1:17">
      <c r="A286" s="25">
        <v>285</v>
      </c>
      <c r="C286" s="12" t="s">
        <v>729</v>
      </c>
      <c r="D286" s="13" t="s">
        <v>734</v>
      </c>
      <c r="E286" s="5" t="s">
        <v>21</v>
      </c>
      <c r="F286" s="5" t="s">
        <v>21</v>
      </c>
      <c r="G286" s="5" t="s">
        <v>21</v>
      </c>
      <c r="H286" s="6" t="s">
        <v>22</v>
      </c>
      <c r="J286" s="27" t="s">
        <v>23</v>
      </c>
      <c r="K286" s="7" t="s">
        <v>21</v>
      </c>
      <c r="L286" s="8"/>
      <c r="M286" s="26"/>
      <c r="N286" s="28"/>
      <c r="O286" s="28"/>
      <c r="P286" s="26"/>
      <c r="Q286" s="26"/>
    </row>
    <row r="287" spans="1:17">
      <c r="A287" s="25">
        <v>286</v>
      </c>
      <c r="B287" s="40">
        <v>3.32</v>
      </c>
      <c r="C287" s="12" t="s">
        <v>735</v>
      </c>
      <c r="D287" s="13" t="s">
        <v>736</v>
      </c>
      <c r="E287" s="5" t="s">
        <v>21</v>
      </c>
      <c r="F287" s="5" t="s">
        <v>21</v>
      </c>
      <c r="G287" s="5" t="s">
        <v>21</v>
      </c>
      <c r="H287" s="6" t="s">
        <v>52</v>
      </c>
      <c r="I287" s="44" t="s">
        <v>53</v>
      </c>
      <c r="J287" s="7" t="s">
        <v>21</v>
      </c>
      <c r="K287" s="27" t="s">
        <v>23</v>
      </c>
      <c r="L287" s="26"/>
      <c r="M287" s="31" t="s">
        <v>737</v>
      </c>
      <c r="N287" s="28">
        <v>2</v>
      </c>
      <c r="O287" s="28">
        <v>1</v>
      </c>
      <c r="P287" s="26"/>
      <c r="Q287" s="26"/>
    </row>
    <row r="288" spans="1:17" ht="16.5" customHeight="1">
      <c r="A288" s="25">
        <v>287</v>
      </c>
      <c r="B288" s="40">
        <v>3.33</v>
      </c>
      <c r="C288" s="12" t="s">
        <v>737</v>
      </c>
      <c r="D288" s="13" t="s">
        <v>738</v>
      </c>
      <c r="E288" s="5" t="s">
        <v>21</v>
      </c>
      <c r="F288" s="5" t="s">
        <v>21</v>
      </c>
      <c r="G288" s="5" t="s">
        <v>21</v>
      </c>
      <c r="H288" s="6" t="s">
        <v>133</v>
      </c>
      <c r="I288" s="44" t="str">
        <f>CONCATENATE(C288,"&gt;=0")</f>
        <v>u3_33&gt;=0</v>
      </c>
      <c r="J288" s="27" t="s">
        <v>23</v>
      </c>
      <c r="K288" s="7" t="s">
        <v>21</v>
      </c>
      <c r="L288" s="8"/>
      <c r="M288" s="26"/>
      <c r="N288" s="28"/>
      <c r="O288" s="28"/>
      <c r="P288" s="26"/>
      <c r="Q288" s="26"/>
    </row>
    <row r="289" spans="1:17" ht="16.5" customHeight="1">
      <c r="A289" s="25">
        <v>288</v>
      </c>
      <c r="B289" s="40">
        <v>3.34</v>
      </c>
      <c r="C289" s="12" t="s">
        <v>739</v>
      </c>
      <c r="D289" s="13" t="s">
        <v>740</v>
      </c>
      <c r="E289" s="5" t="s">
        <v>21</v>
      </c>
      <c r="F289" s="5" t="s">
        <v>21</v>
      </c>
      <c r="G289" s="5" t="s">
        <v>21</v>
      </c>
      <c r="H289" s="6" t="s">
        <v>52</v>
      </c>
      <c r="I289" s="44" t="s">
        <v>53</v>
      </c>
      <c r="J289" s="7" t="s">
        <v>21</v>
      </c>
      <c r="K289" s="27" t="s">
        <v>23</v>
      </c>
      <c r="L289" s="26"/>
      <c r="M289" s="31" t="s">
        <v>741</v>
      </c>
      <c r="N289" s="28">
        <v>2</v>
      </c>
      <c r="O289" s="28">
        <v>1</v>
      </c>
      <c r="P289" s="26"/>
      <c r="Q289" s="26"/>
    </row>
    <row r="290" spans="1:17" ht="16.5" customHeight="1">
      <c r="A290" s="25">
        <v>289</v>
      </c>
      <c r="B290" s="40">
        <v>3.35</v>
      </c>
      <c r="C290" s="12" t="s">
        <v>741</v>
      </c>
      <c r="D290" s="13" t="s">
        <v>742</v>
      </c>
      <c r="E290" s="5" t="s">
        <v>21</v>
      </c>
      <c r="F290" s="5" t="s">
        <v>21</v>
      </c>
      <c r="G290" s="5" t="s">
        <v>21</v>
      </c>
      <c r="H290" s="6" t="s">
        <v>133</v>
      </c>
      <c r="I290" s="44" t="str">
        <f>CONCATENATE(C290,"&gt;=0")</f>
        <v>u3_35&gt;=0</v>
      </c>
      <c r="J290" s="27" t="s">
        <v>23</v>
      </c>
      <c r="K290" s="7" t="s">
        <v>21</v>
      </c>
      <c r="L290" s="8"/>
      <c r="M290" s="26"/>
      <c r="N290" s="28"/>
      <c r="O290" s="28"/>
      <c r="P290" s="26"/>
      <c r="Q290" s="26"/>
    </row>
    <row r="291" spans="1:17">
      <c r="A291" s="25">
        <v>290</v>
      </c>
      <c r="B291" s="40">
        <v>4.01</v>
      </c>
      <c r="C291" s="12" t="s">
        <v>743</v>
      </c>
      <c r="D291" s="13" t="s">
        <v>744</v>
      </c>
      <c r="E291" s="35" t="s">
        <v>23</v>
      </c>
      <c r="F291" s="5" t="s">
        <v>21</v>
      </c>
      <c r="G291" s="35" t="s">
        <v>23</v>
      </c>
      <c r="H291" s="6" t="s">
        <v>133</v>
      </c>
      <c r="I291" s="44" t="str">
        <f>CONCATENATE("(",C291,"&gt;=0&amp;",C291,"!=.)|",C291,"==-7")</f>
        <v>(a4_01&gt;=0&amp;a4_01!=.)|a4_01==-7</v>
      </c>
      <c r="J291" s="7" t="s">
        <v>21</v>
      </c>
      <c r="K291" s="27" t="s">
        <v>23</v>
      </c>
      <c r="L291" s="26"/>
      <c r="M291" s="6" t="s">
        <v>745</v>
      </c>
      <c r="N291" s="28">
        <v>-7</v>
      </c>
      <c r="O291" s="28" t="s">
        <v>746</v>
      </c>
      <c r="P291" s="26"/>
      <c r="Q291" s="26"/>
    </row>
    <row r="292" spans="1:17">
      <c r="A292" s="25">
        <v>291</v>
      </c>
      <c r="C292" s="12" t="s">
        <v>747</v>
      </c>
      <c r="D292" s="13" t="s">
        <v>748</v>
      </c>
      <c r="E292" s="35" t="s">
        <v>23</v>
      </c>
      <c r="F292" s="5" t="s">
        <v>21</v>
      </c>
      <c r="G292" s="35" t="s">
        <v>23</v>
      </c>
      <c r="H292" s="6" t="s">
        <v>52</v>
      </c>
      <c r="I292" s="44" t="s">
        <v>749</v>
      </c>
      <c r="J292" s="27" t="s">
        <v>23</v>
      </c>
      <c r="K292" s="27" t="s">
        <v>23</v>
      </c>
      <c r="L292" s="26"/>
      <c r="M292" s="26"/>
      <c r="N292" s="28"/>
      <c r="O292" s="28"/>
      <c r="P292" s="26"/>
      <c r="Q292" s="26"/>
    </row>
    <row r="293" spans="1:17">
      <c r="A293" s="25">
        <v>292</v>
      </c>
      <c r="B293" s="40">
        <v>4.0199999999999996</v>
      </c>
      <c r="C293" s="12" t="s">
        <v>750</v>
      </c>
      <c r="D293" s="13" t="s">
        <v>751</v>
      </c>
      <c r="E293" s="35" t="s">
        <v>23</v>
      </c>
      <c r="F293" s="5" t="s">
        <v>21</v>
      </c>
      <c r="G293" s="35" t="s">
        <v>23</v>
      </c>
      <c r="H293" s="6" t="s">
        <v>133</v>
      </c>
      <c r="I293" s="44" t="str">
        <f>CONCATENATE("(",C293,"&gt;=0&amp;",C293,"!=.)|",C293,"==-7")</f>
        <v>(a4_02&gt;=0&amp;a4_02!=.)|a4_02==-7</v>
      </c>
      <c r="J293" s="7" t="s">
        <v>21</v>
      </c>
      <c r="K293" s="7" t="s">
        <v>21</v>
      </c>
      <c r="L293" s="26"/>
      <c r="M293" s="6" t="s">
        <v>752</v>
      </c>
      <c r="N293" s="28" t="s">
        <v>753</v>
      </c>
      <c r="O293" s="28" t="s">
        <v>754</v>
      </c>
      <c r="P293" s="26"/>
      <c r="Q293" s="26"/>
    </row>
    <row r="294" spans="1:17">
      <c r="A294" s="25">
        <v>293</v>
      </c>
      <c r="C294" s="12" t="s">
        <v>755</v>
      </c>
      <c r="D294" s="13" t="s">
        <v>756</v>
      </c>
      <c r="E294" s="35" t="s">
        <v>23</v>
      </c>
      <c r="F294" s="5" t="s">
        <v>21</v>
      </c>
      <c r="G294" s="35" t="s">
        <v>23</v>
      </c>
      <c r="H294" s="6" t="s">
        <v>52</v>
      </c>
      <c r="I294" s="44" t="s">
        <v>749</v>
      </c>
      <c r="J294" s="27" t="s">
        <v>23</v>
      </c>
      <c r="K294" s="7" t="s">
        <v>21</v>
      </c>
      <c r="L294" s="26"/>
      <c r="P294" s="26"/>
      <c r="Q294" s="26"/>
    </row>
    <row r="295" spans="1:17">
      <c r="A295" s="25">
        <v>294</v>
      </c>
      <c r="B295" s="40">
        <v>4.03</v>
      </c>
      <c r="C295" s="12" t="s">
        <v>757</v>
      </c>
      <c r="D295" s="13" t="s">
        <v>758</v>
      </c>
      <c r="E295" s="35" t="s">
        <v>23</v>
      </c>
      <c r="F295" s="5" t="s">
        <v>21</v>
      </c>
      <c r="G295" s="35" t="s">
        <v>23</v>
      </c>
      <c r="H295" s="6" t="s">
        <v>133</v>
      </c>
      <c r="I295" s="44" t="str">
        <f>CONCATENATE("(",C295,"&gt;=0&amp;",C295,"!=.)|",C295,"==-9")</f>
        <v>(a4_03_1&gt;=0&amp;a4_03_1!=.)|a4_03_1==-9</v>
      </c>
      <c r="J295" s="27" t="s">
        <v>23</v>
      </c>
      <c r="K295" s="7" t="s">
        <v>21</v>
      </c>
      <c r="L295" s="26"/>
      <c r="M295" s="26"/>
      <c r="N295" s="28"/>
      <c r="O295" s="28"/>
      <c r="P295" s="26"/>
      <c r="Q295" s="26"/>
    </row>
    <row r="296" spans="1:17">
      <c r="A296" s="25">
        <v>295</v>
      </c>
      <c r="C296" s="12" t="s">
        <v>759</v>
      </c>
      <c r="D296" s="13" t="s">
        <v>760</v>
      </c>
      <c r="E296" s="35" t="s">
        <v>23</v>
      </c>
      <c r="F296" s="5" t="s">
        <v>21</v>
      </c>
      <c r="G296" s="35" t="s">
        <v>23</v>
      </c>
      <c r="H296" s="6" t="s">
        <v>133</v>
      </c>
      <c r="I296" s="44" t="str">
        <f t="shared" ref="I296:I297" si="9">CONCATENATE("(",C296,"&gt;=0&amp;",C296,"!=.)|",C296,"==-9")</f>
        <v>(a4_03_2&gt;=0&amp;a4_03_2!=.)|a4_03_2==-9</v>
      </c>
      <c r="J296" s="27" t="s">
        <v>23</v>
      </c>
      <c r="K296" s="7" t="s">
        <v>21</v>
      </c>
      <c r="L296" s="26"/>
      <c r="M296" s="26"/>
      <c r="N296" s="28"/>
      <c r="O296" s="28"/>
      <c r="P296" s="26"/>
      <c r="Q296" s="26"/>
    </row>
    <row r="297" spans="1:17">
      <c r="A297" s="25">
        <v>296</v>
      </c>
      <c r="C297" s="12" t="s">
        <v>761</v>
      </c>
      <c r="D297" s="13" t="s">
        <v>762</v>
      </c>
      <c r="E297" s="35" t="s">
        <v>23</v>
      </c>
      <c r="F297" s="5" t="s">
        <v>21</v>
      </c>
      <c r="G297" s="35" t="s">
        <v>23</v>
      </c>
      <c r="H297" s="6" t="s">
        <v>133</v>
      </c>
      <c r="I297" s="44" t="str">
        <f t="shared" si="9"/>
        <v>(a4_03_3&gt;=0&amp;a4_03_3!=.)|a4_03_3==-9</v>
      </c>
      <c r="J297" s="27" t="s">
        <v>23</v>
      </c>
      <c r="K297" s="7" t="s">
        <v>21</v>
      </c>
      <c r="L297" s="26"/>
      <c r="M297" s="26"/>
      <c r="N297" s="28"/>
      <c r="O297" s="28"/>
      <c r="P297" s="26"/>
      <c r="Q297" s="26"/>
    </row>
    <row r="298" spans="1:17">
      <c r="A298" s="25">
        <v>297</v>
      </c>
      <c r="C298" s="12" t="s">
        <v>763</v>
      </c>
      <c r="D298" s="13" t="s">
        <v>764</v>
      </c>
      <c r="E298" s="35" t="s">
        <v>23</v>
      </c>
      <c r="F298" s="5" t="s">
        <v>21</v>
      </c>
      <c r="G298" s="35" t="s">
        <v>23</v>
      </c>
      <c r="H298" s="6" t="s">
        <v>52</v>
      </c>
      <c r="I298" s="44" t="s">
        <v>749</v>
      </c>
      <c r="J298" s="7" t="s">
        <v>21</v>
      </c>
      <c r="K298" s="7" t="s">
        <v>21</v>
      </c>
      <c r="L298" s="26"/>
      <c r="M298" s="6"/>
      <c r="N298" s="11"/>
      <c r="O298" s="28"/>
      <c r="P298" s="26"/>
      <c r="Q298" s="26"/>
    </row>
    <row r="299" spans="1:17">
      <c r="A299" s="25">
        <v>298</v>
      </c>
      <c r="C299" s="12" t="s">
        <v>765</v>
      </c>
      <c r="D299" s="13" t="s">
        <v>766</v>
      </c>
      <c r="E299" s="35" t="s">
        <v>23</v>
      </c>
      <c r="F299" s="5" t="s">
        <v>21</v>
      </c>
      <c r="G299" s="35" t="s">
        <v>23</v>
      </c>
      <c r="H299" s="6" t="s">
        <v>52</v>
      </c>
      <c r="I299" s="44" t="s">
        <v>749</v>
      </c>
      <c r="J299" s="7" t="s">
        <v>21</v>
      </c>
      <c r="K299" s="7" t="s">
        <v>21</v>
      </c>
      <c r="L299" s="26"/>
      <c r="M299" s="6"/>
      <c r="N299" s="11"/>
      <c r="O299" s="28"/>
      <c r="P299" s="26"/>
      <c r="Q299" s="26"/>
    </row>
    <row r="300" spans="1:17">
      <c r="A300" s="25">
        <v>299</v>
      </c>
      <c r="C300" s="12" t="s">
        <v>767</v>
      </c>
      <c r="D300" s="13" t="s">
        <v>768</v>
      </c>
      <c r="E300" s="35" t="s">
        <v>23</v>
      </c>
      <c r="F300" s="5" t="s">
        <v>21</v>
      </c>
      <c r="G300" s="35" t="s">
        <v>23</v>
      </c>
      <c r="H300" s="6" t="s">
        <v>52</v>
      </c>
      <c r="I300" s="44" t="s">
        <v>749</v>
      </c>
      <c r="J300" s="7" t="s">
        <v>21</v>
      </c>
      <c r="K300" s="7" t="s">
        <v>21</v>
      </c>
      <c r="L300" s="26"/>
      <c r="M300" s="6"/>
      <c r="N300" s="11"/>
      <c r="O300" s="28"/>
      <c r="P300" s="26"/>
      <c r="Q300" s="26"/>
    </row>
    <row r="301" spans="1:17">
      <c r="A301" s="25">
        <v>300</v>
      </c>
      <c r="B301" s="40">
        <v>4.04</v>
      </c>
      <c r="C301" s="12" t="s">
        <v>769</v>
      </c>
      <c r="D301" s="13" t="s">
        <v>770</v>
      </c>
      <c r="E301" s="35" t="s">
        <v>23</v>
      </c>
      <c r="F301" s="5" t="s">
        <v>21</v>
      </c>
      <c r="G301" s="35" t="s">
        <v>23</v>
      </c>
      <c r="H301" s="6" t="s">
        <v>52</v>
      </c>
      <c r="I301" s="44" t="s">
        <v>771</v>
      </c>
      <c r="J301" s="7" t="s">
        <v>21</v>
      </c>
      <c r="K301" s="7" t="s">
        <v>21</v>
      </c>
      <c r="L301" s="8"/>
      <c r="M301" s="6" t="s">
        <v>772</v>
      </c>
      <c r="N301" s="11" t="s">
        <v>773</v>
      </c>
      <c r="O301" s="28" t="s">
        <v>774</v>
      </c>
      <c r="P301" s="26"/>
      <c r="Q301" s="26"/>
    </row>
    <row r="302" spans="1:17">
      <c r="A302" s="25">
        <v>301</v>
      </c>
      <c r="C302" s="12" t="s">
        <v>772</v>
      </c>
      <c r="D302" s="13" t="s">
        <v>775</v>
      </c>
      <c r="E302" s="35" t="s">
        <v>23</v>
      </c>
      <c r="F302" s="5" t="s">
        <v>21</v>
      </c>
      <c r="G302" s="35" t="s">
        <v>23</v>
      </c>
      <c r="H302" s="6" t="s">
        <v>22</v>
      </c>
      <c r="J302" s="27" t="s">
        <v>23</v>
      </c>
      <c r="K302" s="32" t="s">
        <v>21</v>
      </c>
      <c r="L302" s="26"/>
      <c r="M302" s="26"/>
      <c r="N302" s="28"/>
      <c r="O302" s="28"/>
      <c r="P302" s="26"/>
      <c r="Q302" s="26"/>
    </row>
    <row r="303" spans="1:17">
      <c r="A303" s="25">
        <v>302</v>
      </c>
      <c r="B303" s="40">
        <v>4.05</v>
      </c>
      <c r="C303" s="12" t="s">
        <v>776</v>
      </c>
      <c r="D303" s="13" t="s">
        <v>777</v>
      </c>
      <c r="E303" s="5" t="s">
        <v>21</v>
      </c>
      <c r="F303" s="5" t="s">
        <v>21</v>
      </c>
      <c r="G303" s="5" t="s">
        <v>21</v>
      </c>
      <c r="H303" s="6" t="s">
        <v>133</v>
      </c>
      <c r="I303" s="44" t="str">
        <f>CONCATENATE("(",C303,"&gt;=0&amp;",C303,"!=.)")</f>
        <v>(u4_05&gt;=0&amp;u4_05!=.)</v>
      </c>
      <c r="J303" s="27" t="s">
        <v>23</v>
      </c>
      <c r="K303" s="27" t="s">
        <v>23</v>
      </c>
      <c r="L303" s="26"/>
      <c r="M303" s="26"/>
      <c r="N303" s="28"/>
      <c r="O303" s="28"/>
      <c r="P303" s="26"/>
      <c r="Q303" s="26"/>
    </row>
    <row r="304" spans="1:17">
      <c r="A304" s="25">
        <v>303</v>
      </c>
      <c r="B304" s="40">
        <v>4.0599999999999996</v>
      </c>
      <c r="C304" s="12" t="s">
        <v>778</v>
      </c>
      <c r="D304" s="13" t="s">
        <v>779</v>
      </c>
      <c r="E304" s="5" t="s">
        <v>21</v>
      </c>
      <c r="F304" s="5" t="s">
        <v>21</v>
      </c>
      <c r="G304" s="5" t="s">
        <v>21</v>
      </c>
      <c r="H304" s="6" t="s">
        <v>133</v>
      </c>
      <c r="I304" s="44" t="str">
        <f>CONCATENATE("(",C304,"&gt;=0&amp;",C304,"!=.)")</f>
        <v>(u4_06&gt;=0&amp;u4_06!=.)</v>
      </c>
      <c r="J304" s="27" t="s">
        <v>23</v>
      </c>
      <c r="K304" s="27" t="s">
        <v>23</v>
      </c>
      <c r="L304" s="26"/>
      <c r="M304" s="26"/>
      <c r="N304" s="28"/>
      <c r="O304" s="28"/>
      <c r="P304" s="26"/>
      <c r="Q304" s="26"/>
    </row>
    <row r="305" spans="1:17">
      <c r="A305" s="25">
        <v>304</v>
      </c>
      <c r="B305" s="40">
        <v>4.07</v>
      </c>
      <c r="C305" s="12" t="s">
        <v>780</v>
      </c>
      <c r="D305" s="13" t="s">
        <v>781</v>
      </c>
      <c r="E305" s="5" t="s">
        <v>21</v>
      </c>
      <c r="F305" s="5" t="s">
        <v>21</v>
      </c>
      <c r="G305" s="5" t="s">
        <v>21</v>
      </c>
      <c r="H305" s="6" t="s">
        <v>133</v>
      </c>
      <c r="I305" s="44" t="str">
        <f>CONCATENATE("(",C305,"&gt;=0&amp;",C305,"!=.)")</f>
        <v>(u4_07&gt;=0&amp;u4_07!=.)</v>
      </c>
      <c r="J305" s="27" t="s">
        <v>23</v>
      </c>
      <c r="K305" s="27" t="s">
        <v>23</v>
      </c>
      <c r="L305" s="26"/>
      <c r="M305" s="26"/>
      <c r="N305" s="28"/>
      <c r="O305" s="28"/>
      <c r="P305" s="26"/>
      <c r="Q305" s="26"/>
    </row>
    <row r="306" spans="1:17">
      <c r="A306" s="25">
        <v>305</v>
      </c>
      <c r="B306" s="40">
        <v>4.08</v>
      </c>
      <c r="C306" s="14" t="s">
        <v>782</v>
      </c>
      <c r="D306" s="13" t="s">
        <v>783</v>
      </c>
      <c r="E306" s="35" t="s">
        <v>23</v>
      </c>
      <c r="F306" s="5" t="s">
        <v>21</v>
      </c>
      <c r="G306" s="35" t="s">
        <v>23</v>
      </c>
      <c r="H306" s="6" t="s">
        <v>52</v>
      </c>
      <c r="I306" s="44" t="s">
        <v>53</v>
      </c>
      <c r="J306" s="7" t="s">
        <v>21</v>
      </c>
      <c r="K306" s="27" t="s">
        <v>23</v>
      </c>
      <c r="L306" s="26"/>
      <c r="M306" s="14" t="s">
        <v>784</v>
      </c>
      <c r="N306" s="28">
        <v>2</v>
      </c>
      <c r="O306" s="28">
        <v>1</v>
      </c>
      <c r="P306" s="26"/>
      <c r="Q306" s="26"/>
    </row>
    <row r="307" spans="1:17">
      <c r="A307" s="25">
        <v>306</v>
      </c>
      <c r="C307" s="14" t="s">
        <v>785</v>
      </c>
      <c r="D307" s="13" t="s">
        <v>786</v>
      </c>
      <c r="E307" s="35" t="s">
        <v>23</v>
      </c>
      <c r="F307" s="5" t="s">
        <v>21</v>
      </c>
      <c r="G307" s="35" t="s">
        <v>23</v>
      </c>
      <c r="H307" s="6" t="s">
        <v>52</v>
      </c>
      <c r="I307" s="44" t="s">
        <v>53</v>
      </c>
      <c r="J307" s="7" t="s">
        <v>21</v>
      </c>
      <c r="K307" s="27" t="s">
        <v>23</v>
      </c>
      <c r="L307" s="26"/>
      <c r="M307" s="14" t="s">
        <v>787</v>
      </c>
      <c r="N307" s="28">
        <v>2</v>
      </c>
      <c r="O307" s="28">
        <v>1</v>
      </c>
      <c r="P307" s="26"/>
      <c r="Q307" s="26"/>
    </row>
    <row r="308" spans="1:17">
      <c r="A308" s="25">
        <v>307</v>
      </c>
      <c r="C308" s="14" t="s">
        <v>788</v>
      </c>
      <c r="D308" s="13" t="s">
        <v>789</v>
      </c>
      <c r="E308" s="35" t="s">
        <v>23</v>
      </c>
      <c r="F308" s="5" t="s">
        <v>21</v>
      </c>
      <c r="G308" s="35" t="s">
        <v>23</v>
      </c>
      <c r="H308" s="6" t="s">
        <v>52</v>
      </c>
      <c r="I308" s="44" t="s">
        <v>53</v>
      </c>
      <c r="J308" s="7" t="s">
        <v>21</v>
      </c>
      <c r="K308" s="27" t="s">
        <v>23</v>
      </c>
      <c r="L308" s="26"/>
      <c r="M308" s="14" t="s">
        <v>790</v>
      </c>
      <c r="N308" s="28">
        <v>2</v>
      </c>
      <c r="O308" s="28">
        <v>1</v>
      </c>
      <c r="P308" s="26"/>
      <c r="Q308" s="26"/>
    </row>
    <row r="309" spans="1:17">
      <c r="A309" s="25">
        <v>308</v>
      </c>
      <c r="C309" s="14" t="s">
        <v>791</v>
      </c>
      <c r="D309" s="13" t="s">
        <v>792</v>
      </c>
      <c r="E309" s="35" t="s">
        <v>23</v>
      </c>
      <c r="F309" s="5" t="s">
        <v>21</v>
      </c>
      <c r="G309" s="35" t="s">
        <v>23</v>
      </c>
      <c r="H309" s="6" t="s">
        <v>52</v>
      </c>
      <c r="I309" s="44" t="s">
        <v>53</v>
      </c>
      <c r="J309" s="7" t="s">
        <v>21</v>
      </c>
      <c r="K309" s="27" t="s">
        <v>23</v>
      </c>
      <c r="L309" s="26"/>
      <c r="M309" s="14" t="s">
        <v>793</v>
      </c>
      <c r="N309" s="28">
        <v>2</v>
      </c>
      <c r="O309" s="28">
        <v>1</v>
      </c>
      <c r="P309" s="26"/>
      <c r="Q309" s="26"/>
    </row>
    <row r="310" spans="1:17">
      <c r="A310" s="25">
        <v>309</v>
      </c>
      <c r="C310" s="14" t="s">
        <v>794</v>
      </c>
      <c r="D310" s="13" t="s">
        <v>795</v>
      </c>
      <c r="E310" s="35" t="s">
        <v>23</v>
      </c>
      <c r="F310" s="5" t="s">
        <v>21</v>
      </c>
      <c r="G310" s="35" t="s">
        <v>23</v>
      </c>
      <c r="H310" s="6" t="s">
        <v>52</v>
      </c>
      <c r="I310" s="44" t="s">
        <v>53</v>
      </c>
      <c r="J310" s="7" t="s">
        <v>21</v>
      </c>
      <c r="K310" s="27" t="s">
        <v>23</v>
      </c>
      <c r="L310" s="26"/>
      <c r="M310" s="14" t="s">
        <v>796</v>
      </c>
      <c r="N310" s="28">
        <v>2</v>
      </c>
      <c r="O310" s="28">
        <v>1</v>
      </c>
      <c r="P310" s="26"/>
      <c r="Q310" s="26"/>
    </row>
    <row r="311" spans="1:17">
      <c r="A311" s="25">
        <v>310</v>
      </c>
      <c r="C311" s="14" t="s">
        <v>797</v>
      </c>
      <c r="D311" s="13" t="s">
        <v>798</v>
      </c>
      <c r="E311" s="35" t="s">
        <v>23</v>
      </c>
      <c r="F311" s="5" t="s">
        <v>21</v>
      </c>
      <c r="G311" s="35" t="s">
        <v>23</v>
      </c>
      <c r="H311" s="6" t="s">
        <v>52</v>
      </c>
      <c r="I311" s="44" t="s">
        <v>53</v>
      </c>
      <c r="J311" s="7" t="s">
        <v>21</v>
      </c>
      <c r="K311" s="27" t="s">
        <v>23</v>
      </c>
      <c r="L311" s="26"/>
      <c r="M311" s="14" t="s">
        <v>799</v>
      </c>
      <c r="N311" s="28">
        <v>2</v>
      </c>
      <c r="O311" s="28">
        <v>1</v>
      </c>
      <c r="P311" s="26"/>
      <c r="Q311" s="26"/>
    </row>
    <row r="312" spans="1:17">
      <c r="A312" s="25">
        <v>311</v>
      </c>
      <c r="C312" s="14" t="s">
        <v>800</v>
      </c>
      <c r="D312" s="13" t="s">
        <v>801</v>
      </c>
      <c r="E312" s="35" t="s">
        <v>23</v>
      </c>
      <c r="F312" s="5" t="s">
        <v>21</v>
      </c>
      <c r="G312" s="35" t="s">
        <v>23</v>
      </c>
      <c r="H312" s="6" t="s">
        <v>52</v>
      </c>
      <c r="I312" s="44" t="s">
        <v>53</v>
      </c>
      <c r="J312" s="7" t="s">
        <v>21</v>
      </c>
      <c r="K312" s="27" t="s">
        <v>23</v>
      </c>
      <c r="L312" s="26"/>
      <c r="M312" s="14" t="s">
        <v>802</v>
      </c>
      <c r="N312" s="28">
        <v>2</v>
      </c>
      <c r="O312" s="28">
        <v>1</v>
      </c>
      <c r="P312" s="26"/>
      <c r="Q312" s="26"/>
    </row>
    <row r="313" spans="1:17">
      <c r="A313" s="25">
        <v>312</v>
      </c>
      <c r="C313" s="14" t="s">
        <v>803</v>
      </c>
      <c r="D313" s="13" t="s">
        <v>804</v>
      </c>
      <c r="E313" s="35" t="s">
        <v>23</v>
      </c>
      <c r="F313" s="5" t="s">
        <v>21</v>
      </c>
      <c r="G313" s="35" t="s">
        <v>23</v>
      </c>
      <c r="H313" s="6" t="s">
        <v>52</v>
      </c>
      <c r="I313" s="44" t="s">
        <v>53</v>
      </c>
      <c r="J313" s="7" t="s">
        <v>21</v>
      </c>
      <c r="K313" s="27" t="s">
        <v>23</v>
      </c>
      <c r="L313" s="26"/>
      <c r="M313" s="14" t="s">
        <v>805</v>
      </c>
      <c r="N313" s="28">
        <v>2</v>
      </c>
      <c r="O313" s="28">
        <v>1</v>
      </c>
      <c r="P313" s="26"/>
      <c r="Q313" s="26"/>
    </row>
    <row r="314" spans="1:17">
      <c r="A314" s="25">
        <v>313</v>
      </c>
      <c r="C314" s="14" t="s">
        <v>806</v>
      </c>
      <c r="D314" s="13" t="s">
        <v>807</v>
      </c>
      <c r="E314" s="35" t="s">
        <v>23</v>
      </c>
      <c r="F314" s="5" t="s">
        <v>21</v>
      </c>
      <c r="G314" s="35" t="s">
        <v>23</v>
      </c>
      <c r="H314" s="6" t="s">
        <v>52</v>
      </c>
      <c r="I314" s="44" t="s">
        <v>53</v>
      </c>
      <c r="J314" s="7" t="s">
        <v>21</v>
      </c>
      <c r="K314" s="27" t="s">
        <v>23</v>
      </c>
      <c r="L314" s="26"/>
      <c r="M314" s="14" t="s">
        <v>808</v>
      </c>
      <c r="N314" s="28">
        <v>2</v>
      </c>
      <c r="O314" s="28">
        <v>1</v>
      </c>
      <c r="P314" s="26"/>
      <c r="Q314" s="26"/>
    </row>
    <row r="315" spans="1:17">
      <c r="A315" s="25">
        <v>314</v>
      </c>
      <c r="C315" s="14" t="s">
        <v>809</v>
      </c>
      <c r="D315" s="13" t="s">
        <v>810</v>
      </c>
      <c r="E315" s="35" t="s">
        <v>23</v>
      </c>
      <c r="F315" s="5" t="s">
        <v>21</v>
      </c>
      <c r="G315" s="35" t="s">
        <v>23</v>
      </c>
      <c r="H315" s="6" t="s">
        <v>52</v>
      </c>
      <c r="I315" s="44" t="s">
        <v>53</v>
      </c>
      <c r="J315" s="7" t="s">
        <v>21</v>
      </c>
      <c r="K315" s="27" t="s">
        <v>23</v>
      </c>
      <c r="L315" s="26"/>
      <c r="M315" s="14" t="s">
        <v>811</v>
      </c>
      <c r="N315" s="28">
        <v>2</v>
      </c>
      <c r="O315" s="28">
        <v>1</v>
      </c>
      <c r="P315" s="26"/>
      <c r="Q315" s="26"/>
    </row>
    <row r="316" spans="1:17">
      <c r="A316" s="25">
        <v>315</v>
      </c>
      <c r="C316" s="14" t="s">
        <v>812</v>
      </c>
      <c r="D316" s="13" t="s">
        <v>813</v>
      </c>
      <c r="E316" s="35" t="s">
        <v>23</v>
      </c>
      <c r="F316" s="5" t="s">
        <v>21</v>
      </c>
      <c r="G316" s="35" t="s">
        <v>23</v>
      </c>
      <c r="H316" s="6" t="s">
        <v>52</v>
      </c>
      <c r="I316" s="44" t="s">
        <v>53</v>
      </c>
      <c r="J316" s="7" t="s">
        <v>21</v>
      </c>
      <c r="K316" s="27" t="s">
        <v>23</v>
      </c>
      <c r="L316" s="26"/>
      <c r="M316" s="14" t="s">
        <v>814</v>
      </c>
      <c r="N316" s="28">
        <v>2</v>
      </c>
      <c r="O316" s="28">
        <v>1</v>
      </c>
      <c r="P316" s="26"/>
      <c r="Q316" s="26"/>
    </row>
    <row r="317" spans="1:17">
      <c r="A317" s="25">
        <v>316</v>
      </c>
      <c r="C317" s="14" t="s">
        <v>815</v>
      </c>
      <c r="D317" s="13" t="s">
        <v>816</v>
      </c>
      <c r="E317" s="35" t="s">
        <v>23</v>
      </c>
      <c r="F317" s="5" t="s">
        <v>21</v>
      </c>
      <c r="G317" s="35" t="s">
        <v>23</v>
      </c>
      <c r="H317" s="6" t="s">
        <v>52</v>
      </c>
      <c r="I317" s="44" t="s">
        <v>53</v>
      </c>
      <c r="J317" s="7" t="s">
        <v>21</v>
      </c>
      <c r="K317" s="27" t="s">
        <v>23</v>
      </c>
      <c r="L317" s="26"/>
      <c r="M317" s="14" t="s">
        <v>817</v>
      </c>
      <c r="N317" s="28">
        <v>2</v>
      </c>
      <c r="O317" s="28">
        <v>1</v>
      </c>
      <c r="P317" s="26"/>
      <c r="Q317" s="26"/>
    </row>
    <row r="318" spans="1:17">
      <c r="A318" s="25">
        <v>317</v>
      </c>
      <c r="C318" s="14" t="s">
        <v>818</v>
      </c>
      <c r="D318" s="13" t="s">
        <v>819</v>
      </c>
      <c r="E318" s="35" t="s">
        <v>23</v>
      </c>
      <c r="F318" s="5" t="s">
        <v>21</v>
      </c>
      <c r="G318" s="35" t="s">
        <v>23</v>
      </c>
      <c r="H318" s="6" t="s">
        <v>52</v>
      </c>
      <c r="I318" s="44" t="s">
        <v>53</v>
      </c>
      <c r="J318" s="7" t="s">
        <v>21</v>
      </c>
      <c r="K318" s="27" t="s">
        <v>23</v>
      </c>
      <c r="L318" s="26"/>
      <c r="M318" s="14" t="s">
        <v>820</v>
      </c>
      <c r="N318" s="28">
        <v>2</v>
      </c>
      <c r="O318" s="28">
        <v>1</v>
      </c>
      <c r="P318" s="26"/>
      <c r="Q318" s="26"/>
    </row>
    <row r="319" spans="1:17">
      <c r="A319" s="25">
        <v>318</v>
      </c>
      <c r="C319" s="14" t="s">
        <v>821</v>
      </c>
      <c r="D319" s="13" t="s">
        <v>822</v>
      </c>
      <c r="E319" s="35" t="s">
        <v>23</v>
      </c>
      <c r="F319" s="5" t="s">
        <v>21</v>
      </c>
      <c r="G319" s="35" t="s">
        <v>23</v>
      </c>
      <c r="H319" s="6" t="s">
        <v>52</v>
      </c>
      <c r="I319" s="44" t="s">
        <v>53</v>
      </c>
      <c r="J319" s="7" t="s">
        <v>21</v>
      </c>
      <c r="K319" s="27" t="s">
        <v>23</v>
      </c>
      <c r="L319" s="26"/>
      <c r="M319" s="14" t="s">
        <v>823</v>
      </c>
      <c r="N319" s="28">
        <v>2</v>
      </c>
      <c r="O319" s="28">
        <v>1</v>
      </c>
      <c r="P319" s="26"/>
      <c r="Q319" s="26"/>
    </row>
    <row r="320" spans="1:17">
      <c r="A320" s="25">
        <v>319</v>
      </c>
      <c r="C320" s="14" t="s">
        <v>784</v>
      </c>
      <c r="D320" s="13" t="s">
        <v>824</v>
      </c>
      <c r="E320" s="35" t="s">
        <v>23</v>
      </c>
      <c r="F320" s="5" t="s">
        <v>21</v>
      </c>
      <c r="G320" s="35" t="s">
        <v>23</v>
      </c>
      <c r="H320" s="6" t="s">
        <v>133</v>
      </c>
      <c r="I320" s="44" t="str">
        <f>CONCATENATE(C320,"&gt;=0|",C320,"==-9")</f>
        <v>a4_08_b1&gt;=0|a4_08_b1==-9</v>
      </c>
      <c r="J320" s="27" t="s">
        <v>23</v>
      </c>
      <c r="K320" s="7" t="s">
        <v>21</v>
      </c>
      <c r="L320" s="8"/>
      <c r="M320" s="14" t="s">
        <v>825</v>
      </c>
      <c r="N320" s="28" t="s">
        <v>826</v>
      </c>
      <c r="O320" s="28">
        <v>-9</v>
      </c>
      <c r="P320" s="26"/>
      <c r="Q320" s="26"/>
    </row>
    <row r="321" spans="1:17">
      <c r="A321" s="25">
        <v>320</v>
      </c>
      <c r="C321" s="14" t="s">
        <v>787</v>
      </c>
      <c r="D321" s="13" t="s">
        <v>827</v>
      </c>
      <c r="E321" s="35" t="s">
        <v>23</v>
      </c>
      <c r="F321" s="5" t="s">
        <v>21</v>
      </c>
      <c r="G321" s="35" t="s">
        <v>23</v>
      </c>
      <c r="H321" s="6" t="s">
        <v>133</v>
      </c>
      <c r="I321" s="44" t="str">
        <f t="shared" ref="I321:I333" si="10">CONCATENATE(C321,"&gt;=0|",C321,"==-9")</f>
        <v>a4_08_b2&gt;=0|a4_08_b2==-9</v>
      </c>
      <c r="J321" s="27" t="s">
        <v>23</v>
      </c>
      <c r="K321" s="7" t="s">
        <v>21</v>
      </c>
      <c r="L321" s="8"/>
      <c r="M321" s="14" t="s">
        <v>828</v>
      </c>
      <c r="N321" s="28" t="s">
        <v>826</v>
      </c>
      <c r="O321" s="28">
        <v>-9</v>
      </c>
      <c r="P321" s="26"/>
      <c r="Q321" s="26"/>
    </row>
    <row r="322" spans="1:17">
      <c r="A322" s="25">
        <v>321</v>
      </c>
      <c r="C322" s="14" t="s">
        <v>790</v>
      </c>
      <c r="D322" s="13" t="s">
        <v>829</v>
      </c>
      <c r="E322" s="35" t="s">
        <v>23</v>
      </c>
      <c r="F322" s="5" t="s">
        <v>21</v>
      </c>
      <c r="G322" s="35" t="s">
        <v>23</v>
      </c>
      <c r="H322" s="6" t="s">
        <v>133</v>
      </c>
      <c r="I322" s="44" t="str">
        <f t="shared" si="10"/>
        <v>a4_08_b3&gt;=0|a4_08_b3==-9</v>
      </c>
      <c r="J322" s="27" t="s">
        <v>23</v>
      </c>
      <c r="K322" s="7" t="s">
        <v>21</v>
      </c>
      <c r="L322" s="8"/>
      <c r="M322" s="14" t="s">
        <v>830</v>
      </c>
      <c r="N322" s="28" t="s">
        <v>826</v>
      </c>
      <c r="O322" s="28">
        <v>-9</v>
      </c>
      <c r="P322" s="26"/>
      <c r="Q322" s="26"/>
    </row>
    <row r="323" spans="1:17">
      <c r="A323" s="25">
        <v>322</v>
      </c>
      <c r="C323" s="14" t="s">
        <v>793</v>
      </c>
      <c r="D323" s="13" t="s">
        <v>831</v>
      </c>
      <c r="E323" s="35" t="s">
        <v>23</v>
      </c>
      <c r="F323" s="5" t="s">
        <v>21</v>
      </c>
      <c r="G323" s="35" t="s">
        <v>23</v>
      </c>
      <c r="H323" s="6" t="s">
        <v>133</v>
      </c>
      <c r="I323" s="44" t="str">
        <f t="shared" si="10"/>
        <v>a4_08_b4&gt;=0|a4_08_b4==-9</v>
      </c>
      <c r="J323" s="27" t="s">
        <v>23</v>
      </c>
      <c r="K323" s="7" t="s">
        <v>21</v>
      </c>
      <c r="L323" s="8"/>
      <c r="M323" s="14" t="s">
        <v>832</v>
      </c>
      <c r="N323" s="28" t="s">
        <v>826</v>
      </c>
      <c r="O323" s="28">
        <v>-9</v>
      </c>
      <c r="P323" s="26"/>
      <c r="Q323" s="26"/>
    </row>
    <row r="324" spans="1:17">
      <c r="A324" s="25">
        <v>323</v>
      </c>
      <c r="C324" s="14" t="s">
        <v>796</v>
      </c>
      <c r="D324" s="13" t="s">
        <v>833</v>
      </c>
      <c r="E324" s="35" t="s">
        <v>23</v>
      </c>
      <c r="F324" s="5" t="s">
        <v>21</v>
      </c>
      <c r="G324" s="35" t="s">
        <v>23</v>
      </c>
      <c r="H324" s="6" t="s">
        <v>133</v>
      </c>
      <c r="I324" s="44" t="str">
        <f t="shared" si="10"/>
        <v>a4_08_b5&gt;=0|a4_08_b5==-9</v>
      </c>
      <c r="J324" s="27" t="s">
        <v>23</v>
      </c>
      <c r="K324" s="7" t="s">
        <v>21</v>
      </c>
      <c r="L324" s="8"/>
      <c r="M324" s="14" t="s">
        <v>834</v>
      </c>
      <c r="N324" s="28" t="s">
        <v>826</v>
      </c>
      <c r="O324" s="28">
        <v>-9</v>
      </c>
      <c r="P324" s="26"/>
      <c r="Q324" s="26"/>
    </row>
    <row r="325" spans="1:17">
      <c r="A325" s="25">
        <v>324</v>
      </c>
      <c r="C325" s="14" t="s">
        <v>799</v>
      </c>
      <c r="D325" s="13" t="s">
        <v>835</v>
      </c>
      <c r="E325" s="35" t="s">
        <v>23</v>
      </c>
      <c r="F325" s="5" t="s">
        <v>21</v>
      </c>
      <c r="G325" s="35" t="s">
        <v>23</v>
      </c>
      <c r="H325" s="6" t="s">
        <v>133</v>
      </c>
      <c r="I325" s="44" t="str">
        <f t="shared" si="10"/>
        <v>a4_08_b6&gt;=0|a4_08_b6==-9</v>
      </c>
      <c r="J325" s="27" t="s">
        <v>23</v>
      </c>
      <c r="K325" s="7" t="s">
        <v>21</v>
      </c>
      <c r="L325" s="8"/>
      <c r="M325" s="14" t="s">
        <v>836</v>
      </c>
      <c r="N325" s="28" t="s">
        <v>826</v>
      </c>
      <c r="O325" s="28">
        <v>-9</v>
      </c>
      <c r="P325" s="26"/>
      <c r="Q325" s="26"/>
    </row>
    <row r="326" spans="1:17">
      <c r="A326" s="25">
        <v>325</v>
      </c>
      <c r="C326" s="14" t="s">
        <v>802</v>
      </c>
      <c r="D326" s="13" t="s">
        <v>837</v>
      </c>
      <c r="E326" s="35" t="s">
        <v>23</v>
      </c>
      <c r="F326" s="5" t="s">
        <v>21</v>
      </c>
      <c r="G326" s="35" t="s">
        <v>23</v>
      </c>
      <c r="H326" s="6" t="s">
        <v>133</v>
      </c>
      <c r="I326" s="44" t="str">
        <f t="shared" si="10"/>
        <v>a4_08_b7&gt;=0|a4_08_b7==-9</v>
      </c>
      <c r="J326" s="27" t="s">
        <v>23</v>
      </c>
      <c r="K326" s="7" t="s">
        <v>21</v>
      </c>
      <c r="L326" s="8"/>
      <c r="M326" s="14" t="s">
        <v>838</v>
      </c>
      <c r="N326" s="28" t="s">
        <v>826</v>
      </c>
      <c r="O326" s="28">
        <v>-9</v>
      </c>
      <c r="P326" s="26"/>
      <c r="Q326" s="26"/>
    </row>
    <row r="327" spans="1:17">
      <c r="A327" s="25">
        <v>326</v>
      </c>
      <c r="C327" s="14" t="s">
        <v>805</v>
      </c>
      <c r="D327" s="13" t="s">
        <v>839</v>
      </c>
      <c r="E327" s="35" t="s">
        <v>23</v>
      </c>
      <c r="F327" s="5" t="s">
        <v>21</v>
      </c>
      <c r="G327" s="35" t="s">
        <v>23</v>
      </c>
      <c r="H327" s="6" t="s">
        <v>133</v>
      </c>
      <c r="I327" s="44" t="str">
        <f t="shared" si="10"/>
        <v>a4_08_b8&gt;=0|a4_08_b8==-9</v>
      </c>
      <c r="J327" s="27" t="s">
        <v>23</v>
      </c>
      <c r="K327" s="7" t="s">
        <v>21</v>
      </c>
      <c r="L327" s="8"/>
      <c r="M327" s="14" t="s">
        <v>840</v>
      </c>
      <c r="N327" s="28" t="s">
        <v>826</v>
      </c>
      <c r="O327" s="28">
        <v>-9</v>
      </c>
      <c r="P327" s="26"/>
      <c r="Q327" s="26"/>
    </row>
    <row r="328" spans="1:17">
      <c r="A328" s="25">
        <v>327</v>
      </c>
      <c r="C328" s="14" t="s">
        <v>808</v>
      </c>
      <c r="D328" s="13" t="s">
        <v>841</v>
      </c>
      <c r="E328" s="35" t="s">
        <v>23</v>
      </c>
      <c r="F328" s="5" t="s">
        <v>21</v>
      </c>
      <c r="G328" s="35" t="s">
        <v>23</v>
      </c>
      <c r="H328" s="6" t="s">
        <v>133</v>
      </c>
      <c r="I328" s="44" t="str">
        <f t="shared" si="10"/>
        <v>a4_08_b9&gt;=0|a4_08_b9==-9</v>
      </c>
      <c r="J328" s="27" t="s">
        <v>23</v>
      </c>
      <c r="K328" s="7" t="s">
        <v>21</v>
      </c>
      <c r="L328" s="8"/>
      <c r="M328" s="14" t="s">
        <v>842</v>
      </c>
      <c r="N328" s="28" t="s">
        <v>826</v>
      </c>
      <c r="O328" s="28">
        <v>-9</v>
      </c>
      <c r="P328" s="26"/>
      <c r="Q328" s="26"/>
    </row>
    <row r="329" spans="1:17">
      <c r="A329" s="25">
        <v>328</v>
      </c>
      <c r="C329" s="14" t="s">
        <v>811</v>
      </c>
      <c r="D329" s="13" t="s">
        <v>843</v>
      </c>
      <c r="E329" s="35" t="s">
        <v>23</v>
      </c>
      <c r="F329" s="5" t="s">
        <v>21</v>
      </c>
      <c r="G329" s="35" t="s">
        <v>23</v>
      </c>
      <c r="H329" s="6" t="s">
        <v>133</v>
      </c>
      <c r="I329" s="44" t="str">
        <f t="shared" si="10"/>
        <v>a4_08_b10&gt;=0|a4_08_b10==-9</v>
      </c>
      <c r="J329" s="27" t="s">
        <v>23</v>
      </c>
      <c r="K329" s="7" t="s">
        <v>21</v>
      </c>
      <c r="L329" s="8"/>
      <c r="M329" s="14" t="s">
        <v>844</v>
      </c>
      <c r="N329" s="28" t="s">
        <v>826</v>
      </c>
      <c r="O329" s="28">
        <v>-9</v>
      </c>
      <c r="P329" s="26"/>
      <c r="Q329" s="26"/>
    </row>
    <row r="330" spans="1:17">
      <c r="A330" s="25">
        <v>329</v>
      </c>
      <c r="C330" s="14" t="s">
        <v>814</v>
      </c>
      <c r="D330" s="13" t="s">
        <v>845</v>
      </c>
      <c r="E330" s="35" t="s">
        <v>23</v>
      </c>
      <c r="F330" s="5" t="s">
        <v>21</v>
      </c>
      <c r="G330" s="35" t="s">
        <v>23</v>
      </c>
      <c r="H330" s="6" t="s">
        <v>133</v>
      </c>
      <c r="I330" s="44" t="str">
        <f t="shared" si="10"/>
        <v>a4_08_b11&gt;=0|a4_08_b11==-9</v>
      </c>
      <c r="J330" s="27" t="s">
        <v>23</v>
      </c>
      <c r="K330" s="7" t="s">
        <v>21</v>
      </c>
      <c r="L330" s="8"/>
      <c r="M330" s="14" t="s">
        <v>846</v>
      </c>
      <c r="N330" s="28" t="s">
        <v>826</v>
      </c>
      <c r="O330" s="28">
        <v>-9</v>
      </c>
      <c r="P330" s="26"/>
      <c r="Q330" s="26"/>
    </row>
    <row r="331" spans="1:17">
      <c r="A331" s="25">
        <v>330</v>
      </c>
      <c r="C331" s="14" t="s">
        <v>817</v>
      </c>
      <c r="D331" s="13" t="s">
        <v>847</v>
      </c>
      <c r="E331" s="35" t="s">
        <v>23</v>
      </c>
      <c r="F331" s="5" t="s">
        <v>21</v>
      </c>
      <c r="G331" s="35" t="s">
        <v>23</v>
      </c>
      <c r="H331" s="6" t="s">
        <v>133</v>
      </c>
      <c r="I331" s="44" t="str">
        <f t="shared" si="10"/>
        <v>a4_08_b12&gt;=0|a4_08_b12==-9</v>
      </c>
      <c r="J331" s="27" t="s">
        <v>23</v>
      </c>
      <c r="K331" s="7" t="s">
        <v>21</v>
      </c>
      <c r="L331" s="8"/>
      <c r="M331" s="14" t="s">
        <v>848</v>
      </c>
      <c r="N331" s="28" t="s">
        <v>826</v>
      </c>
      <c r="O331" s="28">
        <v>-9</v>
      </c>
      <c r="P331" s="26"/>
      <c r="Q331" s="26"/>
    </row>
    <row r="332" spans="1:17">
      <c r="A332" s="25">
        <v>331</v>
      </c>
      <c r="C332" s="14" t="s">
        <v>820</v>
      </c>
      <c r="D332" s="13" t="s">
        <v>849</v>
      </c>
      <c r="E332" s="35" t="s">
        <v>23</v>
      </c>
      <c r="F332" s="5" t="s">
        <v>21</v>
      </c>
      <c r="G332" s="35" t="s">
        <v>23</v>
      </c>
      <c r="H332" s="6" t="s">
        <v>133</v>
      </c>
      <c r="I332" s="44" t="str">
        <f t="shared" si="10"/>
        <v>a4_08_b13&gt;=0|a4_08_b13==-9</v>
      </c>
      <c r="J332" s="27" t="s">
        <v>23</v>
      </c>
      <c r="K332" s="7" t="s">
        <v>21</v>
      </c>
      <c r="L332" s="8"/>
      <c r="M332" s="14" t="s">
        <v>850</v>
      </c>
      <c r="N332" s="28" t="s">
        <v>826</v>
      </c>
      <c r="O332" s="28">
        <v>-9</v>
      </c>
      <c r="P332" s="26"/>
      <c r="Q332" s="26"/>
    </row>
    <row r="333" spans="1:17">
      <c r="A333" s="25">
        <v>332</v>
      </c>
      <c r="C333" s="14" t="s">
        <v>823</v>
      </c>
      <c r="D333" s="13" t="s">
        <v>851</v>
      </c>
      <c r="E333" s="35" t="s">
        <v>23</v>
      </c>
      <c r="F333" s="5" t="s">
        <v>21</v>
      </c>
      <c r="G333" s="35" t="s">
        <v>23</v>
      </c>
      <c r="H333" s="6" t="s">
        <v>133</v>
      </c>
      <c r="I333" s="44" t="str">
        <f t="shared" si="10"/>
        <v>a4_08_b14&gt;=0|a4_08_b14==-9</v>
      </c>
      <c r="J333" s="27" t="s">
        <v>23</v>
      </c>
      <c r="K333" s="7" t="s">
        <v>21</v>
      </c>
      <c r="L333" s="8"/>
      <c r="M333" s="14" t="s">
        <v>852</v>
      </c>
      <c r="N333" s="28" t="s">
        <v>826</v>
      </c>
      <c r="O333" s="28">
        <v>-9</v>
      </c>
      <c r="P333" s="26"/>
      <c r="Q333" s="26"/>
    </row>
    <row r="334" spans="1:17">
      <c r="A334" s="25">
        <v>333</v>
      </c>
      <c r="C334" s="14" t="s">
        <v>825</v>
      </c>
      <c r="D334" s="13" t="s">
        <v>853</v>
      </c>
      <c r="E334" s="35" t="s">
        <v>23</v>
      </c>
      <c r="F334" s="5" t="s">
        <v>21</v>
      </c>
      <c r="G334" s="35" t="s">
        <v>23</v>
      </c>
      <c r="H334" s="6" t="s">
        <v>52</v>
      </c>
      <c r="I334" s="44" t="s">
        <v>854</v>
      </c>
      <c r="J334" s="27" t="s">
        <v>23</v>
      </c>
      <c r="K334" s="7" t="s">
        <v>21</v>
      </c>
      <c r="L334" s="8"/>
      <c r="M334" s="26"/>
      <c r="N334" s="28"/>
      <c r="O334" s="28"/>
      <c r="P334" s="26"/>
      <c r="Q334" s="26"/>
    </row>
    <row r="335" spans="1:17">
      <c r="A335" s="25">
        <v>334</v>
      </c>
      <c r="C335" s="14" t="s">
        <v>828</v>
      </c>
      <c r="D335" s="13" t="s">
        <v>855</v>
      </c>
      <c r="E335" s="35" t="s">
        <v>23</v>
      </c>
      <c r="F335" s="5" t="s">
        <v>21</v>
      </c>
      <c r="G335" s="35" t="s">
        <v>23</v>
      </c>
      <c r="H335" s="6" t="s">
        <v>52</v>
      </c>
      <c r="I335" s="44" t="s">
        <v>854</v>
      </c>
      <c r="J335" s="27" t="s">
        <v>23</v>
      </c>
      <c r="K335" s="7" t="s">
        <v>21</v>
      </c>
      <c r="L335" s="8"/>
      <c r="M335" s="26"/>
      <c r="N335" s="28"/>
      <c r="O335" s="28"/>
      <c r="P335" s="26"/>
      <c r="Q335" s="26"/>
    </row>
    <row r="336" spans="1:17">
      <c r="A336" s="25">
        <v>335</v>
      </c>
      <c r="C336" s="14" t="s">
        <v>830</v>
      </c>
      <c r="D336" s="13" t="s">
        <v>856</v>
      </c>
      <c r="E336" s="35" t="s">
        <v>23</v>
      </c>
      <c r="F336" s="5" t="s">
        <v>21</v>
      </c>
      <c r="G336" s="35" t="s">
        <v>23</v>
      </c>
      <c r="H336" s="6" t="s">
        <v>52</v>
      </c>
      <c r="I336" s="44" t="s">
        <v>854</v>
      </c>
      <c r="J336" s="27" t="s">
        <v>23</v>
      </c>
      <c r="K336" s="7" t="s">
        <v>21</v>
      </c>
      <c r="L336" s="8"/>
      <c r="M336" s="26"/>
      <c r="N336" s="28"/>
      <c r="O336" s="28"/>
      <c r="P336" s="26"/>
      <c r="Q336" s="26"/>
    </row>
    <row r="337" spans="1:17">
      <c r="A337" s="25">
        <v>336</v>
      </c>
      <c r="C337" s="14" t="s">
        <v>832</v>
      </c>
      <c r="D337" s="13" t="s">
        <v>857</v>
      </c>
      <c r="E337" s="35" t="s">
        <v>23</v>
      </c>
      <c r="F337" s="5" t="s">
        <v>21</v>
      </c>
      <c r="G337" s="35" t="s">
        <v>23</v>
      </c>
      <c r="H337" s="6" t="s">
        <v>52</v>
      </c>
      <c r="I337" s="44" t="s">
        <v>854</v>
      </c>
      <c r="J337" s="27" t="s">
        <v>23</v>
      </c>
      <c r="K337" s="7" t="s">
        <v>21</v>
      </c>
      <c r="L337" s="8"/>
      <c r="M337" s="26"/>
      <c r="N337" s="28"/>
      <c r="O337" s="28"/>
      <c r="P337" s="26"/>
      <c r="Q337" s="26"/>
    </row>
    <row r="338" spans="1:17">
      <c r="A338" s="25">
        <v>337</v>
      </c>
      <c r="C338" s="14" t="s">
        <v>834</v>
      </c>
      <c r="D338" s="13" t="s">
        <v>858</v>
      </c>
      <c r="E338" s="35" t="s">
        <v>23</v>
      </c>
      <c r="F338" s="5" t="s">
        <v>21</v>
      </c>
      <c r="G338" s="35" t="s">
        <v>23</v>
      </c>
      <c r="H338" s="6" t="s">
        <v>52</v>
      </c>
      <c r="I338" s="44" t="s">
        <v>854</v>
      </c>
      <c r="J338" s="27" t="s">
        <v>23</v>
      </c>
      <c r="K338" s="7" t="s">
        <v>21</v>
      </c>
      <c r="L338" s="8"/>
      <c r="M338" s="26"/>
      <c r="N338" s="28"/>
      <c r="O338" s="28"/>
      <c r="P338" s="26"/>
      <c r="Q338" s="26"/>
    </row>
    <row r="339" spans="1:17">
      <c r="A339" s="25">
        <v>338</v>
      </c>
      <c r="C339" s="14" t="s">
        <v>836</v>
      </c>
      <c r="D339" s="13" t="s">
        <v>859</v>
      </c>
      <c r="E339" s="35" t="s">
        <v>23</v>
      </c>
      <c r="F339" s="5" t="s">
        <v>21</v>
      </c>
      <c r="G339" s="35" t="s">
        <v>23</v>
      </c>
      <c r="H339" s="6" t="s">
        <v>52</v>
      </c>
      <c r="I339" s="44" t="s">
        <v>854</v>
      </c>
      <c r="J339" s="27" t="s">
        <v>23</v>
      </c>
      <c r="K339" s="7" t="s">
        <v>21</v>
      </c>
      <c r="L339" s="8"/>
      <c r="M339" s="26"/>
      <c r="N339" s="28"/>
      <c r="O339" s="28"/>
      <c r="P339" s="26"/>
      <c r="Q339" s="26"/>
    </row>
    <row r="340" spans="1:17">
      <c r="A340" s="25">
        <v>339</v>
      </c>
      <c r="C340" s="14" t="s">
        <v>838</v>
      </c>
      <c r="D340" s="13" t="s">
        <v>860</v>
      </c>
      <c r="E340" s="35" t="s">
        <v>23</v>
      </c>
      <c r="F340" s="5" t="s">
        <v>21</v>
      </c>
      <c r="G340" s="35" t="s">
        <v>23</v>
      </c>
      <c r="H340" s="6" t="s">
        <v>52</v>
      </c>
      <c r="I340" s="44" t="s">
        <v>854</v>
      </c>
      <c r="J340" s="27" t="s">
        <v>23</v>
      </c>
      <c r="K340" s="7" t="s">
        <v>21</v>
      </c>
      <c r="L340" s="8"/>
      <c r="M340" s="26"/>
      <c r="N340" s="28"/>
      <c r="O340" s="28"/>
      <c r="P340" s="26"/>
      <c r="Q340" s="26"/>
    </row>
    <row r="341" spans="1:17">
      <c r="A341" s="25">
        <v>340</v>
      </c>
      <c r="C341" s="14" t="s">
        <v>840</v>
      </c>
      <c r="D341" s="13" t="s">
        <v>861</v>
      </c>
      <c r="E341" s="35" t="s">
        <v>23</v>
      </c>
      <c r="F341" s="5" t="s">
        <v>21</v>
      </c>
      <c r="G341" s="35" t="s">
        <v>23</v>
      </c>
      <c r="H341" s="6" t="s">
        <v>52</v>
      </c>
      <c r="I341" s="44" t="s">
        <v>854</v>
      </c>
      <c r="J341" s="27" t="s">
        <v>23</v>
      </c>
      <c r="K341" s="7" t="s">
        <v>21</v>
      </c>
      <c r="L341" s="8"/>
      <c r="M341" s="26"/>
      <c r="N341" s="28"/>
      <c r="O341" s="28"/>
      <c r="P341" s="26"/>
      <c r="Q341" s="26"/>
    </row>
    <row r="342" spans="1:17">
      <c r="A342" s="25">
        <v>341</v>
      </c>
      <c r="C342" s="14" t="s">
        <v>842</v>
      </c>
      <c r="D342" s="13" t="s">
        <v>862</v>
      </c>
      <c r="E342" s="35" t="s">
        <v>23</v>
      </c>
      <c r="F342" s="5" t="s">
        <v>21</v>
      </c>
      <c r="G342" s="35" t="s">
        <v>23</v>
      </c>
      <c r="H342" s="6" t="s">
        <v>52</v>
      </c>
      <c r="I342" s="44" t="s">
        <v>854</v>
      </c>
      <c r="J342" s="27" t="s">
        <v>23</v>
      </c>
      <c r="K342" s="7" t="s">
        <v>21</v>
      </c>
      <c r="L342" s="8"/>
      <c r="M342" s="26"/>
      <c r="N342" s="28"/>
      <c r="O342" s="28"/>
      <c r="P342" s="26"/>
      <c r="Q342" s="26"/>
    </row>
    <row r="343" spans="1:17">
      <c r="A343" s="25">
        <v>342</v>
      </c>
      <c r="C343" s="14" t="s">
        <v>844</v>
      </c>
      <c r="D343" s="13" t="s">
        <v>863</v>
      </c>
      <c r="E343" s="35" t="s">
        <v>23</v>
      </c>
      <c r="F343" s="5" t="s">
        <v>21</v>
      </c>
      <c r="G343" s="35" t="s">
        <v>23</v>
      </c>
      <c r="H343" s="6" t="s">
        <v>52</v>
      </c>
      <c r="I343" s="44" t="s">
        <v>854</v>
      </c>
      <c r="J343" s="27" t="s">
        <v>23</v>
      </c>
      <c r="K343" s="7" t="s">
        <v>21</v>
      </c>
      <c r="L343" s="8"/>
      <c r="M343" s="26"/>
      <c r="N343" s="28"/>
      <c r="O343" s="28"/>
      <c r="P343" s="26"/>
      <c r="Q343" s="26"/>
    </row>
    <row r="344" spans="1:17">
      <c r="A344" s="25">
        <v>343</v>
      </c>
      <c r="C344" s="14" t="s">
        <v>846</v>
      </c>
      <c r="D344" s="13" t="s">
        <v>864</v>
      </c>
      <c r="E344" s="35" t="s">
        <v>23</v>
      </c>
      <c r="F344" s="5" t="s">
        <v>21</v>
      </c>
      <c r="G344" s="35" t="s">
        <v>23</v>
      </c>
      <c r="H344" s="6" t="s">
        <v>52</v>
      </c>
      <c r="I344" s="44" t="s">
        <v>854</v>
      </c>
      <c r="J344" s="27" t="s">
        <v>23</v>
      </c>
      <c r="K344" s="7" t="s">
        <v>21</v>
      </c>
      <c r="L344" s="8"/>
      <c r="M344" s="26"/>
      <c r="N344" s="28"/>
      <c r="O344" s="28"/>
      <c r="P344" s="26"/>
      <c r="Q344" s="26"/>
    </row>
    <row r="345" spans="1:17">
      <c r="A345" s="25">
        <v>344</v>
      </c>
      <c r="C345" s="14" t="s">
        <v>848</v>
      </c>
      <c r="D345" s="13" t="s">
        <v>865</v>
      </c>
      <c r="E345" s="35" t="s">
        <v>23</v>
      </c>
      <c r="F345" s="5" t="s">
        <v>21</v>
      </c>
      <c r="G345" s="35" t="s">
        <v>23</v>
      </c>
      <c r="H345" s="6" t="s">
        <v>52</v>
      </c>
      <c r="I345" s="44" t="s">
        <v>854</v>
      </c>
      <c r="J345" s="27" t="s">
        <v>23</v>
      </c>
      <c r="K345" s="7" t="s">
        <v>21</v>
      </c>
      <c r="L345" s="8"/>
      <c r="M345" s="26"/>
      <c r="N345" s="28"/>
      <c r="O345" s="28"/>
      <c r="P345" s="26"/>
      <c r="Q345" s="26"/>
    </row>
    <row r="346" spans="1:17">
      <c r="A346" s="25">
        <v>345</v>
      </c>
      <c r="C346" s="14" t="s">
        <v>850</v>
      </c>
      <c r="D346" s="13" t="s">
        <v>866</v>
      </c>
      <c r="E346" s="35" t="s">
        <v>23</v>
      </c>
      <c r="F346" s="5" t="s">
        <v>21</v>
      </c>
      <c r="G346" s="35" t="s">
        <v>23</v>
      </c>
      <c r="H346" s="6" t="s">
        <v>52</v>
      </c>
      <c r="I346" s="44" t="s">
        <v>854</v>
      </c>
      <c r="J346" s="27" t="s">
        <v>23</v>
      </c>
      <c r="K346" s="7" t="s">
        <v>21</v>
      </c>
      <c r="L346" s="8"/>
      <c r="M346" s="26"/>
      <c r="N346" s="28"/>
      <c r="O346" s="28"/>
      <c r="P346" s="26"/>
      <c r="Q346" s="26"/>
    </row>
    <row r="347" spans="1:17">
      <c r="A347" s="25">
        <v>346</v>
      </c>
      <c r="C347" s="14" t="s">
        <v>852</v>
      </c>
      <c r="D347" s="13" t="s">
        <v>867</v>
      </c>
      <c r="E347" s="35" t="s">
        <v>23</v>
      </c>
      <c r="F347" s="5" t="s">
        <v>21</v>
      </c>
      <c r="G347" s="35" t="s">
        <v>23</v>
      </c>
      <c r="H347" s="6" t="s">
        <v>52</v>
      </c>
      <c r="I347" s="44" t="s">
        <v>854</v>
      </c>
      <c r="J347" s="27" t="s">
        <v>23</v>
      </c>
      <c r="K347" s="7" t="s">
        <v>21</v>
      </c>
      <c r="L347" s="8"/>
      <c r="M347" s="26"/>
      <c r="N347" s="28"/>
      <c r="O347" s="28"/>
      <c r="P347" s="26"/>
      <c r="Q347" s="26"/>
    </row>
    <row r="348" spans="1:17">
      <c r="A348" s="25">
        <v>347</v>
      </c>
      <c r="B348" s="40">
        <v>4.09</v>
      </c>
      <c r="C348" s="14" t="s">
        <v>868</v>
      </c>
      <c r="D348" s="13" t="s">
        <v>869</v>
      </c>
      <c r="E348" s="5" t="s">
        <v>21</v>
      </c>
      <c r="F348" s="5" t="s">
        <v>21</v>
      </c>
      <c r="G348" s="5" t="s">
        <v>21</v>
      </c>
      <c r="H348" s="6" t="s">
        <v>133</v>
      </c>
      <c r="I348" s="44" t="str">
        <f>CONCATENATE("(",C348,"&gt;=0&amp;",C348,"!=.)")</f>
        <v>(u4_09&gt;=0&amp;u4_09!=.)</v>
      </c>
      <c r="P348" s="26"/>
      <c r="Q348" s="26"/>
    </row>
    <row r="349" spans="1:17">
      <c r="A349" s="25">
        <v>348</v>
      </c>
      <c r="C349" s="14" t="s">
        <v>870</v>
      </c>
      <c r="D349" s="13" t="s">
        <v>871</v>
      </c>
      <c r="E349" s="5" t="s">
        <v>21</v>
      </c>
      <c r="F349" s="5" t="s">
        <v>21</v>
      </c>
      <c r="G349" s="5" t="s">
        <v>21</v>
      </c>
      <c r="H349" s="6" t="s">
        <v>52</v>
      </c>
      <c r="I349" s="44" t="s">
        <v>53</v>
      </c>
      <c r="P349" s="26"/>
      <c r="Q349" s="26"/>
    </row>
    <row r="350" spans="1:17">
      <c r="A350" s="25">
        <v>349</v>
      </c>
      <c r="B350" s="40">
        <v>4.0999999999999996</v>
      </c>
      <c r="C350" s="14" t="s">
        <v>872</v>
      </c>
      <c r="D350" s="13" t="s">
        <v>873</v>
      </c>
      <c r="E350" s="5" t="s">
        <v>21</v>
      </c>
      <c r="F350" s="5" t="s">
        <v>21</v>
      </c>
      <c r="G350" s="5" t="s">
        <v>21</v>
      </c>
      <c r="H350" s="6" t="s">
        <v>22</v>
      </c>
      <c r="J350" s="8"/>
      <c r="K350" s="8"/>
      <c r="L350" s="8"/>
      <c r="M350" s="14"/>
      <c r="N350" s="28"/>
      <c r="O350" s="28"/>
      <c r="P350" s="26"/>
      <c r="Q350" s="26"/>
    </row>
    <row r="351" spans="1:17">
      <c r="A351" s="25">
        <v>350</v>
      </c>
      <c r="C351" s="14" t="s">
        <v>874</v>
      </c>
      <c r="D351" s="13" t="s">
        <v>875</v>
      </c>
      <c r="E351" s="5" t="s">
        <v>21</v>
      </c>
      <c r="F351" s="5" t="s">
        <v>21</v>
      </c>
      <c r="G351" s="5" t="s">
        <v>21</v>
      </c>
      <c r="H351" s="6" t="s">
        <v>22</v>
      </c>
      <c r="J351" s="8"/>
      <c r="K351" s="8"/>
      <c r="L351" s="8"/>
      <c r="M351" s="14"/>
      <c r="N351" s="28"/>
      <c r="O351" s="28"/>
      <c r="P351" s="26"/>
      <c r="Q351" s="26"/>
    </row>
    <row r="352" spans="1:17">
      <c r="A352" s="25">
        <v>351</v>
      </c>
      <c r="C352" s="14" t="s">
        <v>876</v>
      </c>
      <c r="D352" s="13" t="s">
        <v>877</v>
      </c>
      <c r="E352" s="5" t="s">
        <v>21</v>
      </c>
      <c r="F352" s="5" t="s">
        <v>21</v>
      </c>
      <c r="G352" s="5" t="s">
        <v>21</v>
      </c>
      <c r="H352" s="6" t="s">
        <v>22</v>
      </c>
      <c r="J352" s="8"/>
      <c r="K352" s="8"/>
      <c r="L352" s="8"/>
      <c r="M352" s="14"/>
      <c r="N352" s="28"/>
      <c r="O352" s="28"/>
      <c r="P352" s="26"/>
      <c r="Q352" s="26"/>
    </row>
    <row r="353" spans="1:17">
      <c r="A353" s="25">
        <v>352</v>
      </c>
      <c r="C353" s="14" t="s">
        <v>878</v>
      </c>
      <c r="D353" s="13" t="s">
        <v>879</v>
      </c>
      <c r="E353" s="5" t="s">
        <v>21</v>
      </c>
      <c r="F353" s="5" t="s">
        <v>21</v>
      </c>
      <c r="G353" s="5" t="s">
        <v>21</v>
      </c>
      <c r="H353" s="6" t="s">
        <v>133</v>
      </c>
      <c r="I353" s="44" t="str">
        <f>CONCATENATE("(",C353,"&gt;=0&amp;",C353,"!=.)")</f>
        <v>(u4_10_b1&gt;=0&amp;u4_10_b1!=.)</v>
      </c>
      <c r="J353" s="8"/>
      <c r="K353" s="8"/>
      <c r="L353" s="8"/>
      <c r="M353" s="14"/>
      <c r="N353" s="28"/>
      <c r="O353" s="28"/>
      <c r="P353" s="26"/>
      <c r="Q353" s="26"/>
    </row>
    <row r="354" spans="1:17">
      <c r="A354" s="25">
        <v>353</v>
      </c>
      <c r="C354" s="14" t="s">
        <v>880</v>
      </c>
      <c r="D354" s="13" t="s">
        <v>881</v>
      </c>
      <c r="E354" s="5" t="s">
        <v>21</v>
      </c>
      <c r="F354" s="5" t="s">
        <v>21</v>
      </c>
      <c r="G354" s="5" t="s">
        <v>21</v>
      </c>
      <c r="H354" s="6" t="s">
        <v>133</v>
      </c>
      <c r="I354" s="44" t="str">
        <f t="shared" ref="I354:I361" si="11">CONCATENATE("(",C354,"&gt;=0&amp;",C354,"!=.)")</f>
        <v>(u4_10_b2&gt;=0&amp;u4_10_b2!=.)</v>
      </c>
      <c r="J354" s="8"/>
      <c r="K354" s="8"/>
      <c r="L354" s="8"/>
      <c r="M354" s="14"/>
      <c r="N354" s="28"/>
      <c r="O354" s="28"/>
      <c r="P354" s="26"/>
      <c r="Q354" s="26"/>
    </row>
    <row r="355" spans="1:17">
      <c r="A355" s="25">
        <v>354</v>
      </c>
      <c r="C355" s="14" t="s">
        <v>882</v>
      </c>
      <c r="D355" s="13" t="s">
        <v>883</v>
      </c>
      <c r="E355" s="5" t="s">
        <v>21</v>
      </c>
      <c r="F355" s="5" t="s">
        <v>21</v>
      </c>
      <c r="G355" s="5" t="s">
        <v>21</v>
      </c>
      <c r="H355" s="6" t="s">
        <v>133</v>
      </c>
      <c r="I355" s="44" t="str">
        <f t="shared" si="11"/>
        <v>(u4_10_b3&gt;=0&amp;u4_10_b3!=.)</v>
      </c>
      <c r="J355" s="8"/>
      <c r="K355" s="8"/>
      <c r="L355" s="8"/>
      <c r="M355" s="14"/>
      <c r="N355" s="28"/>
      <c r="O355" s="28"/>
      <c r="P355" s="26"/>
      <c r="Q355" s="26"/>
    </row>
    <row r="356" spans="1:17">
      <c r="A356" s="25">
        <v>355</v>
      </c>
      <c r="C356" s="14" t="s">
        <v>884</v>
      </c>
      <c r="D356" s="13" t="s">
        <v>885</v>
      </c>
      <c r="E356" s="5" t="s">
        <v>21</v>
      </c>
      <c r="F356" s="5" t="s">
        <v>21</v>
      </c>
      <c r="G356" s="5" t="s">
        <v>21</v>
      </c>
      <c r="H356" s="6" t="s">
        <v>133</v>
      </c>
      <c r="I356" s="44" t="str">
        <f t="shared" si="11"/>
        <v>(u4_10_c1&gt;=0&amp;u4_10_c1!=.)</v>
      </c>
      <c r="J356" s="8"/>
      <c r="K356" s="8"/>
      <c r="L356" s="8"/>
      <c r="M356" s="14"/>
      <c r="N356" s="28"/>
      <c r="O356" s="28"/>
      <c r="P356" s="26"/>
      <c r="Q356" s="26"/>
    </row>
    <row r="357" spans="1:17">
      <c r="A357" s="25">
        <v>356</v>
      </c>
      <c r="C357" s="14" t="s">
        <v>886</v>
      </c>
      <c r="D357" s="13" t="s">
        <v>887</v>
      </c>
      <c r="E357" s="5" t="s">
        <v>21</v>
      </c>
      <c r="F357" s="5" t="s">
        <v>21</v>
      </c>
      <c r="G357" s="5" t="s">
        <v>21</v>
      </c>
      <c r="H357" s="6" t="s">
        <v>133</v>
      </c>
      <c r="I357" s="44" t="str">
        <f t="shared" si="11"/>
        <v>(u4_10_c2&gt;=0&amp;u4_10_c2!=.)</v>
      </c>
      <c r="J357" s="8"/>
      <c r="K357" s="8"/>
      <c r="L357" s="8"/>
      <c r="M357" s="14"/>
      <c r="N357" s="28"/>
      <c r="O357" s="28"/>
      <c r="P357" s="26"/>
      <c r="Q357" s="26"/>
    </row>
    <row r="358" spans="1:17">
      <c r="A358" s="25">
        <v>357</v>
      </c>
      <c r="C358" s="14" t="s">
        <v>888</v>
      </c>
      <c r="D358" s="13" t="s">
        <v>889</v>
      </c>
      <c r="E358" s="5" t="s">
        <v>21</v>
      </c>
      <c r="F358" s="5" t="s">
        <v>21</v>
      </c>
      <c r="G358" s="5" t="s">
        <v>21</v>
      </c>
      <c r="H358" s="6" t="s">
        <v>133</v>
      </c>
      <c r="I358" s="44" t="str">
        <f t="shared" si="11"/>
        <v>(u4_10_c3&gt;=0&amp;u4_10_c3!=.)</v>
      </c>
      <c r="J358" s="8"/>
      <c r="K358" s="8"/>
      <c r="L358" s="8"/>
      <c r="M358" s="14"/>
      <c r="N358" s="28"/>
      <c r="O358" s="28"/>
      <c r="P358" s="26"/>
      <c r="Q358" s="26"/>
    </row>
    <row r="359" spans="1:17">
      <c r="A359" s="25">
        <v>358</v>
      </c>
      <c r="C359" s="14" t="s">
        <v>890</v>
      </c>
      <c r="D359" s="13" t="s">
        <v>891</v>
      </c>
      <c r="E359" s="5" t="s">
        <v>21</v>
      </c>
      <c r="F359" s="5" t="s">
        <v>21</v>
      </c>
      <c r="G359" s="5" t="s">
        <v>21</v>
      </c>
      <c r="H359" s="6" t="s">
        <v>133</v>
      </c>
      <c r="I359" s="44" t="str">
        <f t="shared" si="11"/>
        <v>(u4_10_d1&gt;=0&amp;u4_10_d1!=.)</v>
      </c>
      <c r="J359" s="8"/>
      <c r="K359" s="8"/>
      <c r="L359" s="8"/>
      <c r="M359" s="14"/>
      <c r="N359" s="28"/>
      <c r="O359" s="28"/>
      <c r="P359" s="26"/>
      <c r="Q359" s="26"/>
    </row>
    <row r="360" spans="1:17">
      <c r="A360" s="25">
        <v>359</v>
      </c>
      <c r="C360" s="14" t="s">
        <v>892</v>
      </c>
      <c r="D360" s="13" t="s">
        <v>893</v>
      </c>
      <c r="E360" s="5" t="s">
        <v>21</v>
      </c>
      <c r="F360" s="5" t="s">
        <v>21</v>
      </c>
      <c r="G360" s="5" t="s">
        <v>21</v>
      </c>
      <c r="H360" s="6" t="s">
        <v>133</v>
      </c>
      <c r="I360" s="44" t="str">
        <f t="shared" si="11"/>
        <v>(u4_10_d2&gt;=0&amp;u4_10_d2!=.)</v>
      </c>
      <c r="J360" s="8"/>
      <c r="K360" s="8"/>
      <c r="L360" s="8"/>
      <c r="M360" s="14"/>
      <c r="N360" s="28"/>
      <c r="O360" s="28"/>
      <c r="P360" s="26"/>
      <c r="Q360" s="26"/>
    </row>
    <row r="361" spans="1:17">
      <c r="A361" s="25">
        <v>360</v>
      </c>
      <c r="C361" s="14" t="s">
        <v>894</v>
      </c>
      <c r="D361" s="13" t="s">
        <v>895</v>
      </c>
      <c r="E361" s="5" t="s">
        <v>21</v>
      </c>
      <c r="F361" s="5" t="s">
        <v>21</v>
      </c>
      <c r="G361" s="5" t="s">
        <v>21</v>
      </c>
      <c r="H361" s="6" t="s">
        <v>133</v>
      </c>
      <c r="I361" s="44" t="str">
        <f t="shared" si="11"/>
        <v>(u4_10_d3&gt;=0&amp;u4_10_d3!=.)</v>
      </c>
      <c r="J361" s="8"/>
      <c r="K361" s="8"/>
      <c r="L361" s="8"/>
      <c r="M361" s="14"/>
      <c r="N361" s="28"/>
      <c r="O361" s="28"/>
      <c r="P361" s="26"/>
      <c r="Q361" s="26"/>
    </row>
    <row r="362" spans="1:17">
      <c r="A362" s="25">
        <v>361</v>
      </c>
      <c r="C362" s="14" t="s">
        <v>896</v>
      </c>
      <c r="D362" s="13" t="s">
        <v>897</v>
      </c>
      <c r="E362" s="5" t="s">
        <v>21</v>
      </c>
      <c r="F362" s="5" t="s">
        <v>21</v>
      </c>
      <c r="G362" s="5" t="s">
        <v>21</v>
      </c>
      <c r="H362" s="6" t="s">
        <v>52</v>
      </c>
      <c r="I362" s="12" t="s">
        <v>53</v>
      </c>
      <c r="J362" s="8"/>
      <c r="K362" s="8"/>
      <c r="L362" s="8"/>
      <c r="M362" s="14"/>
      <c r="N362" s="28"/>
      <c r="O362" s="28"/>
      <c r="P362" s="26"/>
      <c r="Q362" s="26"/>
    </row>
    <row r="363" spans="1:17">
      <c r="A363" s="25">
        <v>362</v>
      </c>
      <c r="C363" s="14" t="s">
        <v>898</v>
      </c>
      <c r="D363" s="13" t="s">
        <v>899</v>
      </c>
      <c r="E363" s="5" t="s">
        <v>21</v>
      </c>
      <c r="F363" s="5" t="s">
        <v>21</v>
      </c>
      <c r="G363" s="5" t="s">
        <v>21</v>
      </c>
      <c r="H363" s="6" t="s">
        <v>52</v>
      </c>
      <c r="I363" s="12" t="s">
        <v>118</v>
      </c>
      <c r="J363" s="8"/>
      <c r="K363" s="8"/>
      <c r="L363" s="8"/>
      <c r="M363" s="14"/>
      <c r="N363" s="28"/>
      <c r="O363" s="28"/>
      <c r="P363" s="26"/>
      <c r="Q363" s="26"/>
    </row>
    <row r="364" spans="1:17">
      <c r="A364" s="25">
        <v>363</v>
      </c>
      <c r="C364" s="14" t="s">
        <v>900</v>
      </c>
      <c r="D364" s="13" t="s">
        <v>901</v>
      </c>
      <c r="E364" s="5" t="s">
        <v>21</v>
      </c>
      <c r="F364" s="5" t="s">
        <v>21</v>
      </c>
      <c r="G364" s="5" t="s">
        <v>21</v>
      </c>
      <c r="H364" s="6" t="s">
        <v>52</v>
      </c>
      <c r="I364" s="12" t="s">
        <v>118</v>
      </c>
      <c r="J364" s="8"/>
      <c r="K364" s="8"/>
      <c r="L364" s="8"/>
      <c r="M364" s="14"/>
      <c r="N364" s="28"/>
      <c r="O364" s="28"/>
      <c r="P364" s="26"/>
      <c r="Q364" s="26"/>
    </row>
    <row r="365" spans="1:17">
      <c r="A365" s="25">
        <v>364</v>
      </c>
      <c r="C365" s="14" t="s">
        <v>902</v>
      </c>
      <c r="D365" s="13" t="s">
        <v>903</v>
      </c>
      <c r="E365" s="5" t="s">
        <v>21</v>
      </c>
      <c r="F365" s="5" t="s">
        <v>21</v>
      </c>
      <c r="G365" s="5" t="s">
        <v>21</v>
      </c>
      <c r="H365" s="6" t="s">
        <v>52</v>
      </c>
      <c r="I365" s="12" t="s">
        <v>53</v>
      </c>
      <c r="J365" s="8"/>
      <c r="K365" s="8"/>
      <c r="L365" s="8"/>
      <c r="M365" s="14"/>
      <c r="N365" s="28"/>
      <c r="O365" s="28"/>
      <c r="P365" s="26"/>
      <c r="Q365" s="26"/>
    </row>
    <row r="366" spans="1:17">
      <c r="A366" s="25">
        <v>365</v>
      </c>
      <c r="C366" s="14" t="s">
        <v>904</v>
      </c>
      <c r="D366" s="13" t="s">
        <v>905</v>
      </c>
      <c r="E366" s="5" t="s">
        <v>21</v>
      </c>
      <c r="F366" s="5" t="s">
        <v>21</v>
      </c>
      <c r="G366" s="5" t="s">
        <v>21</v>
      </c>
      <c r="H366" s="6" t="s">
        <v>52</v>
      </c>
      <c r="I366" s="12" t="s">
        <v>118</v>
      </c>
      <c r="J366" s="8"/>
      <c r="K366" s="8"/>
      <c r="L366" s="8"/>
      <c r="M366" s="14"/>
      <c r="N366" s="28"/>
      <c r="O366" s="28"/>
      <c r="P366" s="26"/>
      <c r="Q366" s="26"/>
    </row>
    <row r="367" spans="1:17">
      <c r="A367" s="25">
        <v>366</v>
      </c>
      <c r="C367" s="14" t="s">
        <v>906</v>
      </c>
      <c r="D367" s="13" t="s">
        <v>907</v>
      </c>
      <c r="E367" s="5" t="s">
        <v>21</v>
      </c>
      <c r="F367" s="5" t="s">
        <v>21</v>
      </c>
      <c r="G367" s="5" t="s">
        <v>21</v>
      </c>
      <c r="H367" s="6" t="s">
        <v>52</v>
      </c>
      <c r="I367" s="12" t="s">
        <v>118</v>
      </c>
      <c r="J367" s="8"/>
      <c r="K367" s="8"/>
      <c r="L367" s="8"/>
      <c r="M367" s="14"/>
      <c r="N367" s="28"/>
      <c r="O367" s="28"/>
      <c r="P367" s="26"/>
      <c r="Q367" s="26"/>
    </row>
    <row r="368" spans="1:17">
      <c r="A368" s="25">
        <v>367</v>
      </c>
      <c r="B368" s="40">
        <v>4.1100000000000003</v>
      </c>
      <c r="C368" s="14" t="s">
        <v>908</v>
      </c>
      <c r="D368" s="13" t="s">
        <v>909</v>
      </c>
      <c r="E368" s="35" t="s">
        <v>23</v>
      </c>
      <c r="F368" s="5" t="s">
        <v>21</v>
      </c>
      <c r="G368" s="35" t="s">
        <v>23</v>
      </c>
      <c r="H368" s="6" t="s">
        <v>133</v>
      </c>
      <c r="I368" s="44" t="str">
        <f>CONCATENATE("(",C368,"&gt;=0&amp;",C368,"!=.)|",C368,"==-7")</f>
        <v>(u4_11&gt;=0&amp;u4_11!=.)|u4_11==-7</v>
      </c>
      <c r="J368" s="27" t="s">
        <v>23</v>
      </c>
      <c r="K368" s="27" t="s">
        <v>23</v>
      </c>
      <c r="L368" s="26"/>
      <c r="M368" s="26"/>
      <c r="N368" s="28"/>
      <c r="O368" s="28"/>
      <c r="P368" s="26"/>
      <c r="Q368" s="26"/>
    </row>
    <row r="369" spans="1:17">
      <c r="A369" s="25">
        <v>368</v>
      </c>
      <c r="C369" s="14" t="s">
        <v>910</v>
      </c>
      <c r="D369" s="13" t="s">
        <v>911</v>
      </c>
      <c r="E369" s="35" t="s">
        <v>23</v>
      </c>
      <c r="F369" s="5" t="s">
        <v>21</v>
      </c>
      <c r="G369" s="35" t="s">
        <v>23</v>
      </c>
      <c r="H369" s="6" t="s">
        <v>52</v>
      </c>
      <c r="I369" s="44" t="s">
        <v>749</v>
      </c>
      <c r="J369" s="27" t="s">
        <v>23</v>
      </c>
      <c r="K369" s="27" t="s">
        <v>23</v>
      </c>
      <c r="L369" s="26"/>
      <c r="M369" s="6"/>
      <c r="N369" s="11"/>
      <c r="O369" s="28"/>
      <c r="P369" s="26"/>
      <c r="Q369" s="26"/>
    </row>
    <row r="370" spans="1:17">
      <c r="A370" s="25">
        <v>369</v>
      </c>
      <c r="B370" s="40">
        <v>4.12</v>
      </c>
      <c r="C370" s="14" t="s">
        <v>912</v>
      </c>
      <c r="D370" s="13" t="s">
        <v>913</v>
      </c>
      <c r="E370" s="35" t="s">
        <v>23</v>
      </c>
      <c r="F370" s="5" t="s">
        <v>21</v>
      </c>
      <c r="G370" s="35" t="s">
        <v>23</v>
      </c>
      <c r="H370" s="6" t="s">
        <v>133</v>
      </c>
      <c r="I370" s="44" t="str">
        <f>CONCATENATE("(",C370,"&gt;0&amp;",C370,"!=.)")</f>
        <v>(u4_12&gt;0&amp;u4_12!=.)</v>
      </c>
      <c r="J370" s="27" t="s">
        <v>23</v>
      </c>
      <c r="K370" s="27" t="s">
        <v>23</v>
      </c>
      <c r="L370" s="26"/>
      <c r="M370" s="26"/>
      <c r="N370" s="28"/>
      <c r="O370" s="28"/>
      <c r="P370" s="26"/>
      <c r="Q370" s="26"/>
    </row>
    <row r="371" spans="1:17">
      <c r="A371" s="25">
        <v>370</v>
      </c>
      <c r="C371" s="14" t="s">
        <v>914</v>
      </c>
      <c r="D371" s="13" t="s">
        <v>915</v>
      </c>
      <c r="E371" s="35" t="s">
        <v>23</v>
      </c>
      <c r="F371" s="5" t="s">
        <v>21</v>
      </c>
      <c r="G371" s="35" t="s">
        <v>23</v>
      </c>
      <c r="H371" s="6" t="s">
        <v>52</v>
      </c>
      <c r="I371" s="44" t="s">
        <v>916</v>
      </c>
      <c r="J371" s="27" t="s">
        <v>23</v>
      </c>
      <c r="K371" s="27" t="s">
        <v>23</v>
      </c>
      <c r="L371" s="26"/>
      <c r="M371" s="6"/>
      <c r="N371" s="11"/>
      <c r="O371" s="28"/>
      <c r="P371" s="26"/>
      <c r="Q371" s="26"/>
    </row>
    <row r="372" spans="1:17">
      <c r="A372" s="25">
        <v>371</v>
      </c>
      <c r="B372" s="40">
        <v>4.13</v>
      </c>
      <c r="C372" s="15" t="s">
        <v>917</v>
      </c>
      <c r="D372" s="13" t="s">
        <v>918</v>
      </c>
      <c r="E372" s="35" t="s">
        <v>23</v>
      </c>
      <c r="F372" s="5" t="s">
        <v>21</v>
      </c>
      <c r="G372" s="35" t="s">
        <v>23</v>
      </c>
      <c r="H372" s="6" t="s">
        <v>52</v>
      </c>
      <c r="I372" s="44" t="s">
        <v>919</v>
      </c>
      <c r="J372" s="7" t="s">
        <v>21</v>
      </c>
      <c r="K372" s="27" t="s">
        <v>23</v>
      </c>
      <c r="L372" s="26"/>
      <c r="M372" s="26" t="s">
        <v>920</v>
      </c>
      <c r="N372" s="28">
        <v>2</v>
      </c>
      <c r="O372" s="28" t="s">
        <v>921</v>
      </c>
      <c r="P372" s="26"/>
      <c r="Q372" s="26"/>
    </row>
    <row r="373" spans="1:17">
      <c r="A373" s="25">
        <v>372</v>
      </c>
      <c r="B373" s="40">
        <v>4.1399999999999997</v>
      </c>
      <c r="C373" s="15" t="s">
        <v>922</v>
      </c>
      <c r="D373" s="13" t="s">
        <v>923</v>
      </c>
      <c r="E373" s="5" t="s">
        <v>21</v>
      </c>
      <c r="F373" s="5" t="s">
        <v>21</v>
      </c>
      <c r="G373" s="5" t="s">
        <v>21</v>
      </c>
      <c r="H373" s="6" t="s">
        <v>52</v>
      </c>
      <c r="I373" s="44" t="s">
        <v>123</v>
      </c>
      <c r="J373" s="27" t="s">
        <v>23</v>
      </c>
      <c r="K373" s="7" t="s">
        <v>21</v>
      </c>
      <c r="L373" s="8"/>
      <c r="M373" s="26"/>
      <c r="N373" s="28"/>
      <c r="O373" s="28"/>
      <c r="P373" s="26"/>
      <c r="Q373" s="26"/>
    </row>
    <row r="374" spans="1:17">
      <c r="A374" s="25">
        <v>373</v>
      </c>
      <c r="B374" s="40">
        <v>4.1500000000000004</v>
      </c>
      <c r="C374" s="15" t="s">
        <v>924</v>
      </c>
      <c r="D374" s="13" t="s">
        <v>925</v>
      </c>
      <c r="E374" s="35" t="s">
        <v>23</v>
      </c>
      <c r="F374" s="5" t="s">
        <v>21</v>
      </c>
      <c r="G374" s="35" t="s">
        <v>23</v>
      </c>
      <c r="H374" s="6" t="s">
        <v>52</v>
      </c>
      <c r="I374" s="44" t="s">
        <v>926</v>
      </c>
      <c r="J374" s="7" t="s">
        <v>21</v>
      </c>
      <c r="K374" s="27" t="s">
        <v>23</v>
      </c>
      <c r="L374" s="26"/>
      <c r="M374" s="26" t="s">
        <v>927</v>
      </c>
      <c r="N374" s="28" t="s">
        <v>928</v>
      </c>
      <c r="O374" s="28" t="s">
        <v>929</v>
      </c>
      <c r="P374" s="26"/>
      <c r="Q374" s="26"/>
    </row>
    <row r="375" spans="1:17">
      <c r="A375" s="25">
        <v>374</v>
      </c>
      <c r="C375" s="15" t="s">
        <v>930</v>
      </c>
      <c r="D375" s="13" t="s">
        <v>931</v>
      </c>
      <c r="E375" s="35" t="s">
        <v>23</v>
      </c>
      <c r="F375" s="5" t="s">
        <v>21</v>
      </c>
      <c r="G375" s="35" t="s">
        <v>23</v>
      </c>
      <c r="H375" s="6" t="s">
        <v>52</v>
      </c>
      <c r="I375" s="44" t="s">
        <v>926</v>
      </c>
      <c r="J375" s="7" t="s">
        <v>21</v>
      </c>
      <c r="K375" s="27" t="s">
        <v>23</v>
      </c>
      <c r="L375" s="26"/>
      <c r="M375" s="26"/>
      <c r="N375" s="28"/>
      <c r="O375" s="28"/>
      <c r="P375" s="26"/>
      <c r="Q375" s="26"/>
    </row>
    <row r="376" spans="1:17">
      <c r="A376" s="25">
        <v>375</v>
      </c>
      <c r="C376" s="15" t="s">
        <v>932</v>
      </c>
      <c r="D376" s="13" t="s">
        <v>933</v>
      </c>
      <c r="E376" s="35" t="s">
        <v>23</v>
      </c>
      <c r="F376" s="5" t="s">
        <v>21</v>
      </c>
      <c r="G376" s="35" t="s">
        <v>23</v>
      </c>
      <c r="H376" s="6" t="s">
        <v>22</v>
      </c>
      <c r="J376" s="27" t="s">
        <v>23</v>
      </c>
      <c r="K376" s="7" t="s">
        <v>21</v>
      </c>
      <c r="L376" s="8"/>
      <c r="M376" s="26"/>
      <c r="N376" s="28"/>
      <c r="O376" s="28"/>
      <c r="P376" s="26"/>
      <c r="Q376" s="26"/>
    </row>
    <row r="377" spans="1:17">
      <c r="A377" s="25">
        <v>376</v>
      </c>
      <c r="B377" s="40">
        <v>4.16</v>
      </c>
      <c r="C377" s="15" t="s">
        <v>934</v>
      </c>
      <c r="D377" s="13" t="s">
        <v>935</v>
      </c>
      <c r="E377" s="5" t="s">
        <v>21</v>
      </c>
      <c r="F377" s="5" t="s">
        <v>21</v>
      </c>
      <c r="G377" s="5" t="s">
        <v>21</v>
      </c>
      <c r="H377" s="6" t="s">
        <v>133</v>
      </c>
      <c r="I377" s="44" t="str">
        <f>CONCATENATE("(",C377,"&gt;=0&amp;",C377,"!=.)")</f>
        <v>(u4_16&gt;=0&amp;u4_16!=.)</v>
      </c>
      <c r="J377" s="27" t="s">
        <v>23</v>
      </c>
      <c r="K377" s="27" t="s">
        <v>23</v>
      </c>
      <c r="L377" s="26"/>
      <c r="M377" s="26"/>
      <c r="N377" s="28"/>
      <c r="O377" s="28"/>
      <c r="P377" s="26"/>
      <c r="Q377" s="26"/>
    </row>
    <row r="378" spans="1:17">
      <c r="A378" s="25">
        <v>377</v>
      </c>
      <c r="B378" s="40">
        <v>4.17</v>
      </c>
      <c r="C378" s="15" t="s">
        <v>936</v>
      </c>
      <c r="D378" s="13" t="s">
        <v>937</v>
      </c>
      <c r="E378" s="35" t="s">
        <v>23</v>
      </c>
      <c r="F378" s="5" t="s">
        <v>21</v>
      </c>
      <c r="G378" s="35" t="s">
        <v>23</v>
      </c>
      <c r="H378" s="6" t="s">
        <v>52</v>
      </c>
      <c r="I378" s="44" t="s">
        <v>53</v>
      </c>
      <c r="J378" s="27" t="s">
        <v>23</v>
      </c>
      <c r="K378" s="27" t="s">
        <v>23</v>
      </c>
      <c r="L378" s="26"/>
      <c r="M378" s="26"/>
      <c r="N378" s="28"/>
      <c r="O378" s="28"/>
      <c r="P378" s="26"/>
      <c r="Q378" s="26"/>
    </row>
    <row r="379" spans="1:17">
      <c r="A379" s="25">
        <v>378</v>
      </c>
      <c r="B379" s="40">
        <v>4.18</v>
      </c>
      <c r="C379" s="15" t="s">
        <v>938</v>
      </c>
      <c r="D379" s="13" t="s">
        <v>939</v>
      </c>
      <c r="E379" s="5" t="s">
        <v>21</v>
      </c>
      <c r="F379" s="5" t="s">
        <v>21</v>
      </c>
      <c r="G379" s="5" t="s">
        <v>21</v>
      </c>
      <c r="H379" s="6" t="s">
        <v>133</v>
      </c>
      <c r="I379" s="44" t="str">
        <f>CONCATENATE("(",C379,"&gt;=0&amp;",C379,"!=.)")</f>
        <v>(u4_18a&gt;=0&amp;u4_18a!=.)</v>
      </c>
      <c r="J379" s="27" t="s">
        <v>23</v>
      </c>
      <c r="K379" s="27" t="s">
        <v>23</v>
      </c>
      <c r="L379" s="26"/>
      <c r="M379" s="26"/>
      <c r="N379" s="28"/>
      <c r="O379" s="28"/>
      <c r="P379" s="26"/>
      <c r="Q379" s="26"/>
    </row>
    <row r="380" spans="1:17">
      <c r="A380" s="25">
        <v>379</v>
      </c>
      <c r="C380" s="15" t="s">
        <v>940</v>
      </c>
      <c r="D380" s="13" t="s">
        <v>941</v>
      </c>
      <c r="E380" s="5" t="s">
        <v>21</v>
      </c>
      <c r="F380" s="5" t="s">
        <v>21</v>
      </c>
      <c r="G380" s="5" t="s">
        <v>21</v>
      </c>
      <c r="H380" s="6" t="s">
        <v>133</v>
      </c>
      <c r="I380" s="44" t="str">
        <f>CONCATENATE("(",C380,"&gt;=0&amp;",C380,"!=.)")</f>
        <v>(u4_18b&gt;=0&amp;u4_18b!=.)</v>
      </c>
      <c r="J380" s="27" t="s">
        <v>23</v>
      </c>
      <c r="K380" s="27" t="s">
        <v>23</v>
      </c>
      <c r="L380" s="26"/>
      <c r="M380" s="26"/>
      <c r="N380" s="28"/>
      <c r="O380" s="28"/>
      <c r="P380" s="26"/>
      <c r="Q380" s="26"/>
    </row>
    <row r="381" spans="1:17">
      <c r="A381" s="25">
        <v>380</v>
      </c>
      <c r="B381" s="40">
        <v>4.1900000000000004</v>
      </c>
      <c r="C381" s="15" t="s">
        <v>942</v>
      </c>
      <c r="D381" s="13" t="s">
        <v>943</v>
      </c>
      <c r="E381" s="5" t="s">
        <v>21</v>
      </c>
      <c r="F381" s="5" t="s">
        <v>21</v>
      </c>
      <c r="G381" s="5" t="s">
        <v>21</v>
      </c>
      <c r="H381" s="6" t="s">
        <v>133</v>
      </c>
      <c r="I381" s="44" t="str">
        <f>CONCATENATE("(",C381,"&gt;=0&amp;",C381,"!=.)")</f>
        <v>(u4_19&gt;=0&amp;u4_19!=.)</v>
      </c>
      <c r="J381" s="27" t="s">
        <v>23</v>
      </c>
      <c r="K381" s="27" t="s">
        <v>23</v>
      </c>
      <c r="L381" s="26"/>
      <c r="M381" s="26"/>
      <c r="N381" s="28"/>
      <c r="O381" s="28"/>
      <c r="P381" s="26"/>
      <c r="Q381" s="26"/>
    </row>
    <row r="382" spans="1:17">
      <c r="A382" s="25">
        <v>381</v>
      </c>
      <c r="B382" s="40">
        <v>5.01</v>
      </c>
      <c r="C382" s="15" t="s">
        <v>944</v>
      </c>
      <c r="D382" s="13" t="s">
        <v>945</v>
      </c>
      <c r="E382" s="5" t="s">
        <v>21</v>
      </c>
      <c r="F382" s="5" t="s">
        <v>21</v>
      </c>
      <c r="G382" s="5" t="s">
        <v>21</v>
      </c>
      <c r="H382" s="6" t="s">
        <v>133</v>
      </c>
      <c r="I382" s="44" t="str">
        <f>CONCATENATE("(",C382,"&gt;=0&amp;",C382,"!=.)")</f>
        <v>(u5_01&gt;=0&amp;u5_01!=.)</v>
      </c>
      <c r="J382" s="27" t="s">
        <v>23</v>
      </c>
      <c r="K382" s="27" t="s">
        <v>23</v>
      </c>
      <c r="L382" s="26"/>
      <c r="M382" s="26"/>
      <c r="N382" s="28"/>
      <c r="O382" s="28"/>
      <c r="P382" s="26"/>
      <c r="Q382" s="26"/>
    </row>
    <row r="383" spans="1:17">
      <c r="A383" s="25">
        <v>382</v>
      </c>
      <c r="B383" s="40">
        <v>5.0199999999999996</v>
      </c>
      <c r="C383" s="15" t="s">
        <v>946</v>
      </c>
      <c r="D383" s="13" t="s">
        <v>947</v>
      </c>
      <c r="E383" s="5" t="s">
        <v>21</v>
      </c>
      <c r="F383" s="5" t="s">
        <v>21</v>
      </c>
      <c r="G383" s="5" t="s">
        <v>21</v>
      </c>
      <c r="H383" s="6" t="s">
        <v>52</v>
      </c>
      <c r="I383" s="44" t="s">
        <v>854</v>
      </c>
      <c r="J383" s="7" t="s">
        <v>21</v>
      </c>
      <c r="K383" s="7" t="s">
        <v>21</v>
      </c>
      <c r="L383" s="8"/>
      <c r="M383" s="15" t="s">
        <v>948</v>
      </c>
      <c r="N383" s="28" t="s">
        <v>949</v>
      </c>
      <c r="O383" s="28" t="s">
        <v>950</v>
      </c>
      <c r="P383" s="26"/>
      <c r="Q383" s="26"/>
    </row>
    <row r="384" spans="1:17">
      <c r="A384" s="25">
        <v>383</v>
      </c>
      <c r="C384" s="15" t="s">
        <v>948</v>
      </c>
      <c r="D384" s="13" t="s">
        <v>951</v>
      </c>
      <c r="E384" s="5" t="s">
        <v>21</v>
      </c>
      <c r="F384" s="5" t="s">
        <v>21</v>
      </c>
      <c r="G384" s="5" t="s">
        <v>21</v>
      </c>
      <c r="H384" s="6" t="s">
        <v>133</v>
      </c>
      <c r="I384" s="44" t="str">
        <f>CONCATENATE("(",C384,"&gt;=0&amp;",C384,"!=.)")</f>
        <v>(u5_02b&gt;=0&amp;u5_02b!=.)</v>
      </c>
      <c r="J384" s="7" t="s">
        <v>21</v>
      </c>
      <c r="K384" s="7" t="s">
        <v>21</v>
      </c>
      <c r="L384" s="8"/>
      <c r="M384" s="15" t="s">
        <v>946</v>
      </c>
      <c r="N384" s="28" t="s">
        <v>949</v>
      </c>
      <c r="O384" s="28" t="s">
        <v>950</v>
      </c>
      <c r="P384" s="26"/>
      <c r="Q384" s="26"/>
    </row>
    <row r="385" spans="1:17">
      <c r="A385" s="25">
        <v>384</v>
      </c>
      <c r="B385" s="40">
        <v>5.03</v>
      </c>
      <c r="C385" s="15" t="s">
        <v>952</v>
      </c>
      <c r="D385" s="13" t="s">
        <v>953</v>
      </c>
      <c r="E385" s="5" t="s">
        <v>21</v>
      </c>
      <c r="F385" s="5" t="s">
        <v>21</v>
      </c>
      <c r="G385" s="5" t="s">
        <v>21</v>
      </c>
      <c r="H385" s="6" t="s">
        <v>133</v>
      </c>
      <c r="I385" s="44" t="s">
        <v>854</v>
      </c>
      <c r="J385" s="27" t="s">
        <v>23</v>
      </c>
      <c r="K385" s="27" t="s">
        <v>23</v>
      </c>
      <c r="L385" s="26"/>
      <c r="M385" s="26"/>
      <c r="N385" s="28"/>
      <c r="O385" s="28"/>
      <c r="P385" s="26"/>
      <c r="Q385" s="26"/>
    </row>
    <row r="386" spans="1:17">
      <c r="A386" s="25">
        <v>385</v>
      </c>
      <c r="C386" s="15" t="s">
        <v>954</v>
      </c>
      <c r="D386" s="13" t="s">
        <v>955</v>
      </c>
      <c r="E386" s="5" t="s">
        <v>21</v>
      </c>
      <c r="F386" s="5" t="s">
        <v>21</v>
      </c>
      <c r="G386" s="5" t="s">
        <v>21</v>
      </c>
      <c r="H386" s="6" t="s">
        <v>133</v>
      </c>
      <c r="I386" s="44" t="str">
        <f>CONCATENATE("(",C386,"&gt;=0&amp;",C386,"!=.)")</f>
        <v>(u5_03b&gt;=0&amp;u5_03b!=.)</v>
      </c>
      <c r="J386" s="27" t="s">
        <v>23</v>
      </c>
      <c r="K386" s="27" t="s">
        <v>23</v>
      </c>
      <c r="L386" s="26"/>
      <c r="M386" s="26"/>
      <c r="N386" s="28"/>
      <c r="O386" s="28"/>
      <c r="P386" s="26"/>
      <c r="Q386" s="26"/>
    </row>
    <row r="387" spans="1:17">
      <c r="A387" s="25">
        <v>386</v>
      </c>
      <c r="C387" s="15" t="s">
        <v>956</v>
      </c>
      <c r="D387" s="13" t="s">
        <v>957</v>
      </c>
      <c r="E387" s="5" t="s">
        <v>21</v>
      </c>
      <c r="F387" s="5" t="s">
        <v>21</v>
      </c>
      <c r="G387" s="5" t="s">
        <v>21</v>
      </c>
      <c r="H387" s="6" t="s">
        <v>52</v>
      </c>
      <c r="I387" s="44" t="s">
        <v>916</v>
      </c>
      <c r="J387" s="27" t="s">
        <v>23</v>
      </c>
      <c r="K387" s="27" t="s">
        <v>23</v>
      </c>
      <c r="L387" s="26"/>
      <c r="M387" s="26"/>
      <c r="N387" s="28"/>
      <c r="O387" s="28"/>
      <c r="P387" s="26"/>
      <c r="Q387" s="26"/>
    </row>
    <row r="388" spans="1:17">
      <c r="A388" s="25">
        <v>387</v>
      </c>
      <c r="B388" s="40">
        <v>5.04</v>
      </c>
      <c r="C388" s="15" t="s">
        <v>958</v>
      </c>
      <c r="D388" s="13" t="s">
        <v>959</v>
      </c>
      <c r="E388" s="5" t="s">
        <v>21</v>
      </c>
      <c r="F388" s="5" t="s">
        <v>21</v>
      </c>
      <c r="G388" s="5" t="s">
        <v>21</v>
      </c>
      <c r="H388" s="6" t="s">
        <v>133</v>
      </c>
      <c r="I388" s="44" t="str">
        <f>CONCATENATE("(",C388,"&gt;=0&amp;",C388,"!=.)")</f>
        <v>(u5_04a&gt;=0&amp;u5_04a!=.)</v>
      </c>
      <c r="J388" s="27" t="s">
        <v>23</v>
      </c>
      <c r="K388" s="27" t="s">
        <v>23</v>
      </c>
      <c r="L388" s="26"/>
      <c r="M388" s="26"/>
      <c r="N388" s="28"/>
      <c r="O388" s="28"/>
      <c r="P388" s="26"/>
      <c r="Q388" s="26"/>
    </row>
    <row r="389" spans="1:17">
      <c r="A389" s="25">
        <v>388</v>
      </c>
      <c r="C389" s="15" t="s">
        <v>960</v>
      </c>
      <c r="D389" s="13" t="s">
        <v>961</v>
      </c>
      <c r="E389" s="5" t="s">
        <v>21</v>
      </c>
      <c r="F389" s="5" t="s">
        <v>21</v>
      </c>
      <c r="G389" s="5" t="s">
        <v>21</v>
      </c>
      <c r="H389" s="6" t="s">
        <v>133</v>
      </c>
      <c r="I389" s="44" t="str">
        <f>CONCATENATE("(",C389,"&gt;=0&amp;",C389,"!=.)")</f>
        <v>(u5_04b&gt;=0&amp;u5_04b!=.)</v>
      </c>
      <c r="J389" s="27" t="s">
        <v>23</v>
      </c>
      <c r="K389" s="27" t="s">
        <v>23</v>
      </c>
      <c r="L389" s="26"/>
      <c r="M389" s="26"/>
      <c r="N389" s="28"/>
      <c r="O389" s="28"/>
      <c r="P389" s="26"/>
      <c r="Q389" s="26"/>
    </row>
    <row r="390" spans="1:17">
      <c r="A390" s="25">
        <v>389</v>
      </c>
      <c r="B390" s="40">
        <v>5.05</v>
      </c>
      <c r="C390" s="15" t="s">
        <v>962</v>
      </c>
      <c r="D390" s="13" t="s">
        <v>963</v>
      </c>
      <c r="E390" s="5" t="s">
        <v>21</v>
      </c>
      <c r="F390" s="5" t="s">
        <v>21</v>
      </c>
      <c r="G390" s="5" t="s">
        <v>21</v>
      </c>
      <c r="H390" s="6" t="s">
        <v>52</v>
      </c>
      <c r="I390" s="44" t="s">
        <v>53</v>
      </c>
      <c r="J390" s="7" t="s">
        <v>21</v>
      </c>
      <c r="K390" s="27" t="s">
        <v>23</v>
      </c>
      <c r="L390" s="26"/>
      <c r="M390" s="26" t="s">
        <v>964</v>
      </c>
      <c r="N390" s="28">
        <v>2</v>
      </c>
      <c r="O390" s="28">
        <v>1</v>
      </c>
      <c r="P390" s="26"/>
      <c r="Q390" s="26"/>
    </row>
    <row r="391" spans="1:17">
      <c r="A391" s="25">
        <v>390</v>
      </c>
      <c r="B391" s="40">
        <v>5.0599999999999996</v>
      </c>
      <c r="C391" s="15" t="s">
        <v>964</v>
      </c>
      <c r="D391" s="13" t="s">
        <v>965</v>
      </c>
      <c r="E391" s="5" t="s">
        <v>21</v>
      </c>
      <c r="F391" s="5" t="s">
        <v>21</v>
      </c>
      <c r="G391" s="5" t="s">
        <v>21</v>
      </c>
      <c r="H391" s="6" t="s">
        <v>52</v>
      </c>
      <c r="I391" s="44" t="s">
        <v>123</v>
      </c>
      <c r="J391" s="27" t="s">
        <v>23</v>
      </c>
      <c r="K391" s="7" t="s">
        <v>21</v>
      </c>
      <c r="L391" s="8"/>
      <c r="M391" s="26"/>
      <c r="N391" s="28"/>
      <c r="O391" s="28"/>
      <c r="P391" s="26"/>
      <c r="Q391" s="26"/>
    </row>
    <row r="392" spans="1:17">
      <c r="A392" s="25">
        <v>391</v>
      </c>
      <c r="B392" s="40">
        <v>5.07</v>
      </c>
      <c r="C392" s="15" t="s">
        <v>966</v>
      </c>
      <c r="D392" s="13" t="s">
        <v>967</v>
      </c>
      <c r="E392" s="5" t="s">
        <v>21</v>
      </c>
      <c r="F392" s="5" t="s">
        <v>21</v>
      </c>
      <c r="G392" s="5" t="s">
        <v>21</v>
      </c>
      <c r="H392" s="6" t="s">
        <v>133</v>
      </c>
      <c r="I392" s="44" t="str">
        <f>CONCATENATE("(",C392,"&gt;=0&amp;",C392,"!=.)")</f>
        <v>(u5_07&gt;=0&amp;u5_07!=.)</v>
      </c>
      <c r="J392" s="27" t="s">
        <v>23</v>
      </c>
      <c r="K392" s="32" t="s">
        <v>21</v>
      </c>
      <c r="L392" s="26"/>
      <c r="M392" s="26"/>
      <c r="N392" s="28"/>
      <c r="O392" s="28"/>
      <c r="P392" s="26"/>
      <c r="Q392" s="26"/>
    </row>
    <row r="393" spans="1:17">
      <c r="A393" s="25">
        <v>392</v>
      </c>
      <c r="B393" s="40">
        <v>5.08</v>
      </c>
      <c r="C393" s="15" t="s">
        <v>968</v>
      </c>
      <c r="D393" s="13" t="s">
        <v>969</v>
      </c>
      <c r="E393" s="5" t="s">
        <v>21</v>
      </c>
      <c r="F393" s="5" t="s">
        <v>21</v>
      </c>
      <c r="G393" s="5" t="s">
        <v>21</v>
      </c>
      <c r="H393" s="6" t="s">
        <v>52</v>
      </c>
      <c r="I393" s="44" t="s">
        <v>970</v>
      </c>
      <c r="J393" s="7" t="s">
        <v>21</v>
      </c>
      <c r="K393" s="27" t="s">
        <v>23</v>
      </c>
      <c r="L393" s="26"/>
      <c r="M393" s="26" t="s">
        <v>971</v>
      </c>
      <c r="N393" s="28" t="s">
        <v>771</v>
      </c>
      <c r="O393" s="28">
        <v>8</v>
      </c>
      <c r="P393" s="26"/>
      <c r="Q393" s="26"/>
    </row>
    <row r="394" spans="1:17">
      <c r="A394" s="25">
        <v>393</v>
      </c>
      <c r="C394" s="15" t="s">
        <v>971</v>
      </c>
      <c r="D394" s="13" t="s">
        <v>972</v>
      </c>
      <c r="E394" s="5" t="s">
        <v>21</v>
      </c>
      <c r="F394" s="5" t="s">
        <v>21</v>
      </c>
      <c r="G394" s="5" t="s">
        <v>21</v>
      </c>
      <c r="H394" s="6" t="s">
        <v>22</v>
      </c>
      <c r="J394" s="27" t="s">
        <v>23</v>
      </c>
      <c r="K394" s="7" t="s">
        <v>21</v>
      </c>
      <c r="L394" s="8"/>
      <c r="M394" s="26"/>
      <c r="N394" s="28"/>
      <c r="O394" s="28"/>
      <c r="P394" s="26"/>
      <c r="Q394" s="26"/>
    </row>
    <row r="395" spans="1:17">
      <c r="A395" s="25">
        <v>394</v>
      </c>
      <c r="B395" s="40">
        <v>5.09</v>
      </c>
      <c r="C395" s="15" t="s">
        <v>973</v>
      </c>
      <c r="D395" s="13" t="s">
        <v>974</v>
      </c>
      <c r="E395" s="5" t="s">
        <v>21</v>
      </c>
      <c r="F395" s="5" t="s">
        <v>21</v>
      </c>
      <c r="G395" s="5" t="s">
        <v>21</v>
      </c>
      <c r="H395" s="6" t="s">
        <v>52</v>
      </c>
      <c r="I395" s="44" t="s">
        <v>854</v>
      </c>
      <c r="J395" s="27" t="s">
        <v>23</v>
      </c>
      <c r="K395" s="27" t="s">
        <v>23</v>
      </c>
      <c r="L395" s="26"/>
      <c r="M395" s="26"/>
      <c r="N395" s="28"/>
      <c r="O395" s="28"/>
      <c r="P395" s="26"/>
      <c r="Q395" s="26"/>
    </row>
    <row r="396" spans="1:17">
      <c r="A396" s="25">
        <v>395</v>
      </c>
      <c r="B396" s="40">
        <v>5.0999999999999996</v>
      </c>
      <c r="C396" s="15" t="s">
        <v>975</v>
      </c>
      <c r="D396" s="13" t="s">
        <v>976</v>
      </c>
      <c r="E396" s="5" t="s">
        <v>21</v>
      </c>
      <c r="F396" s="5" t="s">
        <v>21</v>
      </c>
      <c r="G396" s="5" t="s">
        <v>21</v>
      </c>
      <c r="H396" s="6" t="s">
        <v>52</v>
      </c>
      <c r="I396" s="44" t="s">
        <v>53</v>
      </c>
      <c r="J396" s="7" t="s">
        <v>21</v>
      </c>
      <c r="K396" s="27" t="s">
        <v>23</v>
      </c>
      <c r="L396" s="26"/>
      <c r="M396" s="26" t="s">
        <v>977</v>
      </c>
      <c r="N396" s="28">
        <v>2</v>
      </c>
      <c r="O396" s="28">
        <v>1</v>
      </c>
      <c r="P396" s="26"/>
      <c r="Q396" s="26"/>
    </row>
    <row r="397" spans="1:17">
      <c r="A397" s="25">
        <v>396</v>
      </c>
      <c r="B397" s="40">
        <v>5.1100000000000003</v>
      </c>
      <c r="C397" s="15" t="s">
        <v>978</v>
      </c>
      <c r="D397" s="13" t="s">
        <v>979</v>
      </c>
      <c r="E397" s="5" t="s">
        <v>21</v>
      </c>
      <c r="F397" s="5" t="s">
        <v>21</v>
      </c>
      <c r="G397" s="5" t="s">
        <v>21</v>
      </c>
      <c r="H397" s="6" t="s">
        <v>52</v>
      </c>
      <c r="I397" s="44" t="s">
        <v>118</v>
      </c>
      <c r="J397" s="7" t="s">
        <v>21</v>
      </c>
      <c r="K397" s="7" t="s">
        <v>21</v>
      </c>
      <c r="L397" s="8"/>
      <c r="M397" s="26" t="s">
        <v>980</v>
      </c>
      <c r="N397" s="28" t="s">
        <v>981</v>
      </c>
      <c r="O397" s="28" t="s">
        <v>982</v>
      </c>
      <c r="P397" s="26"/>
      <c r="Q397" s="26"/>
    </row>
    <row r="398" spans="1:17">
      <c r="A398" s="25">
        <v>397</v>
      </c>
      <c r="B398" s="40">
        <v>5.12</v>
      </c>
      <c r="C398" s="15" t="s">
        <v>980</v>
      </c>
      <c r="D398" s="13" t="s">
        <v>983</v>
      </c>
      <c r="E398" s="5" t="s">
        <v>21</v>
      </c>
      <c r="F398" s="5" t="s">
        <v>21</v>
      </c>
      <c r="G398" s="5" t="s">
        <v>21</v>
      </c>
      <c r="H398" s="6" t="s">
        <v>52</v>
      </c>
      <c r="I398" s="44" t="s">
        <v>984</v>
      </c>
      <c r="J398" s="27" t="s">
        <v>23</v>
      </c>
      <c r="K398" s="7" t="s">
        <v>21</v>
      </c>
      <c r="L398" s="8"/>
      <c r="M398" s="26"/>
      <c r="N398" s="28"/>
      <c r="O398" s="28"/>
      <c r="P398" s="26"/>
      <c r="Q398" s="26"/>
    </row>
    <row r="399" spans="1:17">
      <c r="A399" s="25">
        <v>398</v>
      </c>
      <c r="B399" s="40">
        <v>5.13</v>
      </c>
      <c r="C399" s="15" t="s">
        <v>985</v>
      </c>
      <c r="D399" s="13" t="s">
        <v>986</v>
      </c>
      <c r="E399" s="5" t="s">
        <v>21</v>
      </c>
      <c r="F399" s="5" t="s">
        <v>21</v>
      </c>
      <c r="G399" s="5" t="s">
        <v>21</v>
      </c>
      <c r="H399" s="6" t="s">
        <v>52</v>
      </c>
      <c r="I399" s="44" t="s">
        <v>987</v>
      </c>
      <c r="J399" s="7" t="s">
        <v>21</v>
      </c>
      <c r="K399" s="27" t="s">
        <v>23</v>
      </c>
      <c r="L399" s="26"/>
      <c r="M399" s="26"/>
      <c r="P399" s="26"/>
      <c r="Q399" s="26"/>
    </row>
    <row r="400" spans="1:17">
      <c r="A400" s="25">
        <v>399</v>
      </c>
      <c r="C400" s="15" t="s">
        <v>988</v>
      </c>
      <c r="D400" s="13"/>
      <c r="E400" s="5" t="s">
        <v>21</v>
      </c>
      <c r="F400" s="5" t="s">
        <v>21</v>
      </c>
      <c r="G400" s="5" t="s">
        <v>21</v>
      </c>
      <c r="H400" s="6"/>
      <c r="J400" s="7" t="s">
        <v>21</v>
      </c>
      <c r="K400" s="27" t="s">
        <v>23</v>
      </c>
      <c r="L400" s="26"/>
      <c r="M400" s="26" t="s">
        <v>989</v>
      </c>
      <c r="N400" s="11" t="str">
        <f>CONCATENATE(C399,"==1 | inlist(",C399,",2,3,4,5,6,7,8) == 1| inlist(",C402,",1,2,3,4,5,6,7,8) == 1")</f>
        <v>u5_13a==1 | inlist(u5_13a,2,3,4,5,6,7,8) == 1| inlist(u5_13x,1,2,3,4,5,6,7,8) == 1</v>
      </c>
      <c r="O400" s="11" t="s">
        <v>990</v>
      </c>
      <c r="P400" s="26" t="s">
        <v>985</v>
      </c>
      <c r="Q400" s="26"/>
    </row>
    <row r="401" spans="1:17">
      <c r="A401" s="25">
        <v>400</v>
      </c>
      <c r="C401" s="15" t="s">
        <v>991</v>
      </c>
      <c r="D401" s="13" t="s">
        <v>992</v>
      </c>
      <c r="E401" s="5" t="s">
        <v>21</v>
      </c>
      <c r="F401" s="5" t="s">
        <v>21</v>
      </c>
      <c r="G401" s="5" t="s">
        <v>21</v>
      </c>
      <c r="H401" s="6" t="s">
        <v>52</v>
      </c>
      <c r="I401" s="44" t="s">
        <v>987</v>
      </c>
      <c r="J401" s="7" t="s">
        <v>21</v>
      </c>
      <c r="K401" s="27" t="s">
        <v>23</v>
      </c>
      <c r="L401" s="26"/>
      <c r="M401" s="26"/>
      <c r="N401" s="28"/>
      <c r="O401" s="28"/>
      <c r="P401" s="26"/>
      <c r="Q401" s="26"/>
    </row>
    <row r="402" spans="1:17">
      <c r="A402" s="25">
        <v>401</v>
      </c>
      <c r="C402" s="15" t="s">
        <v>989</v>
      </c>
      <c r="D402" s="13" t="s">
        <v>993</v>
      </c>
      <c r="E402" s="5" t="s">
        <v>21</v>
      </c>
      <c r="F402" s="5" t="s">
        <v>21</v>
      </c>
      <c r="G402" s="5" t="s">
        <v>21</v>
      </c>
      <c r="H402" s="6" t="s">
        <v>22</v>
      </c>
      <c r="J402" s="27" t="s">
        <v>23</v>
      </c>
      <c r="K402" s="27" t="s">
        <v>23</v>
      </c>
      <c r="L402" s="26"/>
      <c r="M402" s="26"/>
      <c r="N402" s="28"/>
      <c r="O402" s="28"/>
      <c r="P402" s="26"/>
      <c r="Q402" s="26"/>
    </row>
    <row r="403" spans="1:17">
      <c r="A403" s="25">
        <v>402</v>
      </c>
      <c r="B403" s="40">
        <v>5.14</v>
      </c>
      <c r="C403" s="15" t="s">
        <v>994</v>
      </c>
      <c r="D403" s="13" t="s">
        <v>995</v>
      </c>
      <c r="E403" s="5" t="s">
        <v>21</v>
      </c>
      <c r="F403" s="5" t="s">
        <v>21</v>
      </c>
      <c r="G403" s="5" t="s">
        <v>21</v>
      </c>
      <c r="H403" s="6" t="s">
        <v>52</v>
      </c>
      <c r="I403" s="44" t="s">
        <v>53</v>
      </c>
      <c r="J403" s="27" t="s">
        <v>23</v>
      </c>
      <c r="K403" s="27" t="s">
        <v>23</v>
      </c>
      <c r="L403" s="26"/>
      <c r="M403" s="26"/>
      <c r="N403" s="28"/>
      <c r="O403" s="28"/>
      <c r="P403" s="26"/>
      <c r="Q403" s="26"/>
    </row>
    <row r="404" spans="1:17">
      <c r="C404" s="15"/>
    </row>
    <row r="405" spans="1:17">
      <c r="A405"/>
      <c r="B405" s="41"/>
      <c r="C405"/>
      <c r="D405"/>
      <c r="E405" s="50"/>
      <c r="F405" s="50"/>
      <c r="G405" s="50"/>
      <c r="H405"/>
      <c r="I405" s="47"/>
      <c r="J405"/>
      <c r="K405"/>
      <c r="L405"/>
      <c r="M405"/>
    </row>
    <row r="406" spans="1:17">
      <c r="A406"/>
      <c r="B406" s="41"/>
      <c r="C406"/>
      <c r="D406"/>
      <c r="E406" s="50"/>
      <c r="F406" s="50"/>
      <c r="G406" s="50"/>
      <c r="H406"/>
      <c r="I406" s="47"/>
      <c r="J406"/>
      <c r="K406"/>
      <c r="L406"/>
      <c r="M406"/>
    </row>
    <row r="407" spans="1:17">
      <c r="A407"/>
      <c r="B407" s="41"/>
      <c r="C407"/>
      <c r="D407"/>
      <c r="E407" s="50"/>
      <c r="F407" s="50"/>
      <c r="G407" s="50"/>
      <c r="H407"/>
      <c r="I407" s="47"/>
      <c r="J407"/>
      <c r="K407"/>
      <c r="L407"/>
      <c r="M407"/>
    </row>
    <row r="408" spans="1:17">
      <c r="A408"/>
      <c r="B408" s="41"/>
      <c r="C408"/>
      <c r="D408"/>
      <c r="E408" s="50"/>
      <c r="F408" s="50"/>
      <c r="G408" s="50"/>
      <c r="H408"/>
      <c r="I408" s="47"/>
      <c r="J408"/>
      <c r="K408"/>
      <c r="L408"/>
      <c r="M408"/>
    </row>
    <row r="409" spans="1:17">
      <c r="A409"/>
      <c r="B409" s="41"/>
      <c r="C409"/>
      <c r="D409"/>
      <c r="E409" s="50"/>
      <c r="F409" s="50"/>
      <c r="G409" s="50"/>
      <c r="H409"/>
      <c r="I409" s="47"/>
      <c r="J409"/>
      <c r="K409"/>
      <c r="L409"/>
      <c r="M409"/>
    </row>
    <row r="410" spans="1:17">
      <c r="A410"/>
      <c r="B410" s="41"/>
      <c r="C410"/>
      <c r="D410"/>
      <c r="E410" s="50"/>
      <c r="F410" s="50"/>
      <c r="G410" s="50"/>
      <c r="H410"/>
      <c r="I410" s="47"/>
      <c r="J410"/>
      <c r="K410"/>
      <c r="L410"/>
      <c r="M410"/>
    </row>
    <row r="411" spans="1:17">
      <c r="A411"/>
      <c r="B411" s="41"/>
      <c r="C411"/>
      <c r="D411"/>
      <c r="E411" s="50"/>
      <c r="F411" s="50"/>
      <c r="G411" s="50"/>
      <c r="H411"/>
      <c r="I411" s="47"/>
      <c r="J411"/>
      <c r="K411"/>
      <c r="L411"/>
      <c r="M411"/>
    </row>
    <row r="412" spans="1:17">
      <c r="A412"/>
      <c r="B412" s="41"/>
      <c r="C412"/>
      <c r="D412"/>
      <c r="E412" s="50"/>
      <c r="F412" s="50"/>
      <c r="G412" s="50"/>
      <c r="H412"/>
      <c r="I412" s="47"/>
      <c r="J412"/>
      <c r="K412"/>
      <c r="L412"/>
      <c r="M412"/>
    </row>
    <row r="413" spans="1:17">
      <c r="A413"/>
      <c r="B413" s="41"/>
      <c r="C413"/>
      <c r="D413"/>
      <c r="E413" s="50"/>
      <c r="F413" s="50"/>
      <c r="G413" s="50"/>
      <c r="H413"/>
      <c r="I413" s="47"/>
      <c r="J413"/>
      <c r="K413"/>
      <c r="L413"/>
      <c r="M413"/>
    </row>
    <row r="414" spans="1:17">
      <c r="A414"/>
      <c r="B414" s="41"/>
      <c r="C414"/>
      <c r="D414"/>
      <c r="E414" s="50"/>
      <c r="F414" s="50"/>
      <c r="G414" s="50"/>
      <c r="H414"/>
      <c r="I414" s="47"/>
      <c r="J414"/>
      <c r="K414"/>
      <c r="L414"/>
      <c r="M414"/>
    </row>
    <row r="415" spans="1:17">
      <c r="A415"/>
      <c r="B415" s="41"/>
      <c r="C415"/>
      <c r="D415"/>
      <c r="E415" s="50"/>
      <c r="F415" s="50"/>
      <c r="G415" s="50"/>
      <c r="H415"/>
      <c r="I415" s="47"/>
      <c r="J415"/>
      <c r="K415"/>
      <c r="L415"/>
      <c r="M415"/>
    </row>
    <row r="416" spans="1:17">
      <c r="A416"/>
      <c r="B416" s="41"/>
      <c r="C416"/>
      <c r="D416"/>
      <c r="E416" s="50"/>
      <c r="F416" s="50"/>
      <c r="G416" s="50"/>
      <c r="H416"/>
      <c r="I416" s="47"/>
      <c r="J416"/>
      <c r="K416"/>
      <c r="L416"/>
      <c r="M416"/>
    </row>
    <row r="417" spans="1:13">
      <c r="A417"/>
      <c r="B417" s="41"/>
      <c r="C417"/>
      <c r="D417"/>
      <c r="E417" s="50"/>
      <c r="F417" s="50"/>
      <c r="G417" s="50"/>
      <c r="H417"/>
      <c r="I417" s="47"/>
      <c r="J417"/>
      <c r="K417"/>
      <c r="L417"/>
      <c r="M417"/>
    </row>
    <row r="418" spans="1:13">
      <c r="A418"/>
      <c r="B418" s="41"/>
      <c r="C418"/>
      <c r="D418"/>
      <c r="E418" s="50"/>
      <c r="F418" s="50"/>
      <c r="G418" s="50"/>
      <c r="H418"/>
      <c r="I418" s="47"/>
      <c r="J418"/>
      <c r="K418"/>
      <c r="L418"/>
      <c r="M418"/>
    </row>
    <row r="419" spans="1:13">
      <c r="A419"/>
      <c r="B419" s="41"/>
      <c r="C419"/>
      <c r="D419"/>
      <c r="E419" s="50"/>
      <c r="F419" s="50"/>
      <c r="G419" s="50"/>
      <c r="H419"/>
      <c r="I419" s="47"/>
      <c r="J419"/>
      <c r="K419"/>
      <c r="L419"/>
      <c r="M419"/>
    </row>
    <row r="420" spans="1:13">
      <c r="A420"/>
      <c r="B420" s="41"/>
      <c r="C420"/>
      <c r="D420"/>
      <c r="E420" s="50"/>
      <c r="F420" s="50"/>
      <c r="G420" s="50"/>
      <c r="H420"/>
      <c r="I420" s="47"/>
      <c r="J420"/>
      <c r="K420"/>
      <c r="L420"/>
      <c r="M420"/>
    </row>
    <row r="421" spans="1:13">
      <c r="A421"/>
      <c r="B421" s="41"/>
      <c r="C421"/>
      <c r="D421"/>
      <c r="E421" s="50"/>
      <c r="F421" s="50"/>
      <c r="G421" s="50"/>
      <c r="H421"/>
      <c r="I421" s="47"/>
      <c r="J421"/>
      <c r="K421"/>
      <c r="L421"/>
      <c r="M421"/>
    </row>
    <row r="422" spans="1:13">
      <c r="A422"/>
      <c r="B422" s="41"/>
      <c r="C422"/>
      <c r="D422"/>
      <c r="E422" s="50"/>
      <c r="F422" s="50"/>
      <c r="G422" s="50"/>
      <c r="H422"/>
      <c r="I422" s="47"/>
      <c r="J422"/>
      <c r="K422"/>
      <c r="L422"/>
      <c r="M422"/>
    </row>
    <row r="423" spans="1:13">
      <c r="A423"/>
      <c r="B423" s="41"/>
      <c r="C423"/>
      <c r="D423"/>
      <c r="E423" s="50"/>
      <c r="F423" s="50"/>
      <c r="G423" s="50"/>
      <c r="H423"/>
      <c r="I423" s="47"/>
      <c r="J423"/>
      <c r="K423"/>
      <c r="L423"/>
      <c r="M423"/>
    </row>
    <row r="424" spans="1:13">
      <c r="A424"/>
      <c r="B424" s="41"/>
      <c r="C424"/>
      <c r="D424"/>
      <c r="E424" s="50"/>
      <c r="F424" s="50"/>
      <c r="G424" s="50"/>
      <c r="H424"/>
      <c r="I424" s="47"/>
      <c r="J424"/>
      <c r="K424"/>
      <c r="L424"/>
      <c r="M424"/>
    </row>
    <row r="425" spans="1:13">
      <c r="A425"/>
      <c r="B425" s="41"/>
      <c r="C425"/>
      <c r="D425"/>
      <c r="E425" s="50"/>
      <c r="F425" s="50"/>
      <c r="G425" s="50"/>
      <c r="H425"/>
      <c r="I425" s="47"/>
      <c r="J425"/>
      <c r="K425"/>
      <c r="L425"/>
      <c r="M425"/>
    </row>
    <row r="426" spans="1:13">
      <c r="A426"/>
      <c r="B426" s="41"/>
      <c r="C426"/>
      <c r="D426"/>
      <c r="E426" s="50"/>
      <c r="F426" s="50"/>
      <c r="G426" s="50"/>
      <c r="H426"/>
      <c r="I426" s="47"/>
      <c r="J426"/>
      <c r="K426"/>
      <c r="L426"/>
      <c r="M426"/>
    </row>
    <row r="427" spans="1:13">
      <c r="A427"/>
      <c r="B427" s="41"/>
      <c r="C427"/>
      <c r="D427"/>
      <c r="E427" s="50"/>
      <c r="F427" s="50"/>
      <c r="G427" s="50"/>
      <c r="H427"/>
      <c r="I427" s="47"/>
      <c r="J427"/>
      <c r="K427"/>
      <c r="L427"/>
      <c r="M427"/>
    </row>
    <row r="428" spans="1:13">
      <c r="A428"/>
      <c r="B428" s="41"/>
      <c r="C428"/>
      <c r="D428"/>
      <c r="E428" s="50"/>
      <c r="F428" s="50"/>
      <c r="G428" s="50"/>
      <c r="H428"/>
      <c r="I428" s="47"/>
      <c r="J428"/>
      <c r="K428"/>
      <c r="L428"/>
      <c r="M428"/>
    </row>
    <row r="429" spans="1:13">
      <c r="A429"/>
      <c r="B429" s="41"/>
      <c r="C429"/>
      <c r="D429"/>
      <c r="E429" s="50"/>
      <c r="F429" s="50"/>
      <c r="G429" s="50"/>
      <c r="H429"/>
      <c r="I429" s="47"/>
      <c r="J429"/>
      <c r="K429"/>
      <c r="L429"/>
      <c r="M429"/>
    </row>
    <row r="430" spans="1:13">
      <c r="A430"/>
      <c r="B430" s="41"/>
      <c r="C430"/>
      <c r="D430"/>
      <c r="E430" s="50"/>
      <c r="F430" s="50"/>
      <c r="G430" s="50"/>
      <c r="H430"/>
      <c r="I430" s="47"/>
      <c r="J430"/>
      <c r="K430"/>
      <c r="L430"/>
      <c r="M430"/>
    </row>
    <row r="431" spans="1:13">
      <c r="A431"/>
      <c r="B431" s="41"/>
      <c r="C431"/>
      <c r="D431"/>
      <c r="E431" s="50"/>
      <c r="F431" s="50"/>
      <c r="G431" s="50"/>
      <c r="H431"/>
      <c r="I431" s="47"/>
      <c r="J431"/>
      <c r="K431"/>
      <c r="L431"/>
      <c r="M431"/>
    </row>
    <row r="432" spans="1:13">
      <c r="A432"/>
      <c r="B432" s="41"/>
      <c r="C432"/>
      <c r="D432"/>
      <c r="E432" s="50"/>
      <c r="F432" s="50"/>
      <c r="G432" s="50"/>
      <c r="H432"/>
      <c r="I432" s="47"/>
      <c r="J432"/>
      <c r="K432"/>
      <c r="L432"/>
      <c r="M432"/>
    </row>
    <row r="433" spans="1:13">
      <c r="A433"/>
      <c r="B433" s="41"/>
      <c r="C433"/>
      <c r="D433"/>
      <c r="E433" s="50"/>
      <c r="F433" s="50"/>
      <c r="G433" s="50"/>
      <c r="H433"/>
      <c r="I433" s="47"/>
      <c r="J433"/>
      <c r="K433"/>
      <c r="L433"/>
      <c r="M433"/>
    </row>
    <row r="434" spans="1:13">
      <c r="A434"/>
      <c r="B434" s="41"/>
      <c r="C434"/>
      <c r="D434"/>
      <c r="E434" s="50"/>
      <c r="F434" s="50"/>
      <c r="G434" s="50"/>
      <c r="H434"/>
      <c r="I434" s="47"/>
      <c r="J434"/>
      <c r="K434"/>
      <c r="L434"/>
      <c r="M434"/>
    </row>
    <row r="435" spans="1:13">
      <c r="A435"/>
      <c r="B435" s="41"/>
      <c r="C435"/>
      <c r="D435"/>
      <c r="E435" s="50"/>
      <c r="F435" s="50"/>
      <c r="G435" s="50"/>
      <c r="H435"/>
      <c r="I435" s="47"/>
      <c r="J435"/>
      <c r="K435"/>
      <c r="L435"/>
      <c r="M435"/>
    </row>
    <row r="436" spans="1:13">
      <c r="A436"/>
      <c r="B436" s="41"/>
      <c r="C436"/>
      <c r="D436"/>
      <c r="E436" s="50"/>
      <c r="F436" s="50"/>
      <c r="G436" s="50"/>
      <c r="H436"/>
      <c r="I436" s="47"/>
      <c r="J436"/>
      <c r="K436"/>
      <c r="L436"/>
      <c r="M436"/>
    </row>
    <row r="437" spans="1:13">
      <c r="A437"/>
      <c r="B437" s="41"/>
      <c r="C437"/>
      <c r="D437"/>
      <c r="E437" s="50"/>
      <c r="F437" s="50"/>
      <c r="G437" s="50"/>
      <c r="H437"/>
      <c r="I437" s="47"/>
      <c r="J437"/>
      <c r="K437"/>
      <c r="L437"/>
      <c r="M437"/>
    </row>
    <row r="438" spans="1:13">
      <c r="A438"/>
      <c r="B438" s="41"/>
      <c r="C438"/>
      <c r="D438"/>
      <c r="E438" s="50"/>
      <c r="F438" s="50"/>
      <c r="G438" s="50"/>
      <c r="H438"/>
      <c r="I438" s="47"/>
      <c r="J438"/>
      <c r="K438"/>
      <c r="L438"/>
      <c r="M438"/>
    </row>
    <row r="439" spans="1:13">
      <c r="A439"/>
      <c r="B439" s="41"/>
      <c r="C439"/>
      <c r="D439"/>
      <c r="E439" s="50"/>
      <c r="F439" s="50"/>
      <c r="G439" s="50"/>
      <c r="H439"/>
      <c r="I439" s="47"/>
      <c r="J439"/>
      <c r="K439"/>
      <c r="L439"/>
      <c r="M439"/>
    </row>
    <row r="440" spans="1:13">
      <c r="A440"/>
      <c r="B440" s="41"/>
      <c r="C440"/>
      <c r="D440"/>
      <c r="E440" s="50"/>
      <c r="F440" s="50"/>
      <c r="G440" s="50"/>
      <c r="H440"/>
      <c r="I440" s="47"/>
      <c r="J440"/>
      <c r="K440"/>
      <c r="L440"/>
      <c r="M440"/>
    </row>
    <row r="441" spans="1:13">
      <c r="A441"/>
      <c r="B441" s="41"/>
      <c r="C441"/>
      <c r="D441"/>
      <c r="E441" s="50"/>
      <c r="F441" s="50"/>
      <c r="G441" s="50"/>
      <c r="H441"/>
      <c r="I441" s="47"/>
      <c r="J441"/>
      <c r="K441"/>
      <c r="L441"/>
      <c r="M441"/>
    </row>
    <row r="442" spans="1:13">
      <c r="A442"/>
      <c r="B442" s="41"/>
      <c r="C442"/>
      <c r="D442"/>
      <c r="E442" s="50"/>
      <c r="F442" s="50"/>
      <c r="G442" s="50"/>
      <c r="H442"/>
      <c r="I442" s="47"/>
      <c r="J442"/>
      <c r="K442"/>
      <c r="L442"/>
      <c r="M442"/>
    </row>
    <row r="443" spans="1:13">
      <c r="A443"/>
      <c r="B443" s="41"/>
      <c r="C443"/>
      <c r="D443"/>
      <c r="E443" s="50"/>
      <c r="F443" s="50"/>
      <c r="G443" s="50"/>
      <c r="H443"/>
      <c r="I443" s="47"/>
      <c r="J443"/>
      <c r="K443"/>
      <c r="L443"/>
      <c r="M443"/>
    </row>
    <row r="444" spans="1:13">
      <c r="A444"/>
      <c r="B444" s="41"/>
      <c r="C444"/>
      <c r="D444"/>
      <c r="E444" s="50"/>
      <c r="F444" s="50"/>
      <c r="G444" s="50"/>
      <c r="H444"/>
      <c r="I444" s="47"/>
      <c r="J444"/>
      <c r="K444"/>
      <c r="L444"/>
      <c r="M444"/>
    </row>
    <row r="445" spans="1:13">
      <c r="A445"/>
      <c r="B445" s="41"/>
      <c r="C445"/>
      <c r="D445"/>
      <c r="E445" s="50"/>
      <c r="F445" s="50"/>
      <c r="G445" s="50"/>
      <c r="H445"/>
      <c r="I445" s="47"/>
      <c r="J445"/>
      <c r="K445"/>
      <c r="L445"/>
      <c r="M445"/>
    </row>
    <row r="446" spans="1:13">
      <c r="A446"/>
      <c r="B446" s="41"/>
      <c r="C446"/>
      <c r="D446"/>
      <c r="E446" s="50"/>
      <c r="F446" s="50"/>
      <c r="G446" s="50"/>
      <c r="H446"/>
      <c r="I446" s="47"/>
      <c r="J446"/>
      <c r="K446"/>
      <c r="L446"/>
      <c r="M446"/>
    </row>
    <row r="447" spans="1:13">
      <c r="A447"/>
      <c r="B447" s="41"/>
      <c r="C447"/>
      <c r="D447"/>
      <c r="E447" s="50"/>
      <c r="F447" s="50"/>
      <c r="G447" s="50"/>
      <c r="H447"/>
      <c r="I447" s="47"/>
      <c r="J447"/>
      <c r="K447"/>
      <c r="L447"/>
      <c r="M447"/>
    </row>
    <row r="448" spans="1:13">
      <c r="A448"/>
      <c r="B448" s="41"/>
      <c r="C448"/>
      <c r="D448"/>
      <c r="E448" s="50"/>
      <c r="F448" s="50"/>
      <c r="G448" s="50"/>
      <c r="H448"/>
      <c r="I448" s="47"/>
      <c r="J448"/>
      <c r="K448"/>
      <c r="L448"/>
      <c r="M448"/>
    </row>
    <row r="449" spans="1:13">
      <c r="A449"/>
      <c r="B449" s="41"/>
      <c r="C449"/>
      <c r="D449"/>
      <c r="E449" s="50"/>
      <c r="F449" s="50"/>
      <c r="G449" s="50"/>
      <c r="H449"/>
      <c r="I449" s="47"/>
      <c r="J449"/>
      <c r="K449"/>
      <c r="L449"/>
      <c r="M449"/>
    </row>
    <row r="450" spans="1:13">
      <c r="A450"/>
      <c r="B450" s="41"/>
      <c r="C450"/>
      <c r="D450"/>
      <c r="E450" s="50"/>
      <c r="F450" s="50"/>
      <c r="G450" s="50"/>
      <c r="H450"/>
      <c r="I450" s="47"/>
      <c r="J450"/>
      <c r="K450"/>
      <c r="L450"/>
      <c r="M450"/>
    </row>
    <row r="451" spans="1:13">
      <c r="A451"/>
      <c r="B451" s="41"/>
      <c r="C451"/>
      <c r="D451"/>
      <c r="E451" s="50"/>
      <c r="F451" s="50"/>
      <c r="G451" s="50"/>
      <c r="H451"/>
      <c r="I451" s="47"/>
      <c r="J451"/>
      <c r="K451"/>
      <c r="L451"/>
      <c r="M451"/>
    </row>
    <row r="452" spans="1:13">
      <c r="A452"/>
      <c r="B452" s="41"/>
      <c r="C452"/>
      <c r="D452"/>
      <c r="E452" s="50"/>
      <c r="F452" s="50"/>
      <c r="G452" s="50"/>
      <c r="H452"/>
      <c r="I452" s="47"/>
      <c r="J452"/>
      <c r="K452"/>
      <c r="L452"/>
      <c r="M452"/>
    </row>
    <row r="453" spans="1:13">
      <c r="A453"/>
      <c r="B453" s="41"/>
      <c r="C453"/>
      <c r="D453"/>
      <c r="E453" s="50"/>
      <c r="F453" s="50"/>
      <c r="G453" s="50"/>
      <c r="H453"/>
      <c r="I453" s="47"/>
      <c r="J453"/>
      <c r="K453"/>
      <c r="L453"/>
      <c r="M453"/>
    </row>
    <row r="454" spans="1:13">
      <c r="A454"/>
      <c r="B454" s="41"/>
      <c r="C454"/>
      <c r="D454"/>
      <c r="E454" s="50"/>
      <c r="F454" s="50"/>
      <c r="G454" s="50"/>
      <c r="H454"/>
      <c r="I454" s="47"/>
      <c r="J454"/>
      <c r="K454"/>
      <c r="L454"/>
      <c r="M454"/>
    </row>
    <row r="455" spans="1:13">
      <c r="A455"/>
      <c r="B455" s="41"/>
      <c r="C455"/>
      <c r="D455"/>
      <c r="E455" s="50"/>
      <c r="F455" s="50"/>
      <c r="G455" s="50"/>
      <c r="H455"/>
      <c r="I455" s="47"/>
      <c r="J455"/>
      <c r="K455"/>
      <c r="L455"/>
      <c r="M455"/>
    </row>
    <row r="456" spans="1:13">
      <c r="A456"/>
      <c r="B456" s="41"/>
      <c r="C456"/>
      <c r="D456"/>
      <c r="E456" s="50"/>
      <c r="F456" s="50"/>
      <c r="G456" s="50"/>
      <c r="H456"/>
      <c r="I456" s="47"/>
      <c r="J456"/>
      <c r="K456"/>
      <c r="L456"/>
      <c r="M456"/>
    </row>
    <row r="457" spans="1:13">
      <c r="A457"/>
      <c r="B457" s="41"/>
      <c r="C457"/>
      <c r="D457"/>
      <c r="E457" s="50"/>
      <c r="F457" s="50"/>
      <c r="G457" s="50"/>
      <c r="H457"/>
      <c r="I457" s="47"/>
      <c r="J457"/>
      <c r="K457"/>
      <c r="L457"/>
      <c r="M457"/>
    </row>
    <row r="458" spans="1:13">
      <c r="A458"/>
      <c r="B458" s="41"/>
      <c r="C458"/>
      <c r="D458"/>
      <c r="E458" s="50"/>
      <c r="F458" s="50"/>
      <c r="G458" s="50"/>
      <c r="H458"/>
      <c r="I458" s="47"/>
      <c r="J458"/>
      <c r="K458"/>
      <c r="L458"/>
      <c r="M458"/>
    </row>
    <row r="459" spans="1:13">
      <c r="A459"/>
      <c r="B459" s="41"/>
      <c r="C459"/>
      <c r="D459"/>
      <c r="E459" s="50"/>
      <c r="F459" s="50"/>
      <c r="G459" s="50"/>
      <c r="H459"/>
      <c r="I459" s="47"/>
      <c r="J459"/>
      <c r="K459"/>
      <c r="L459"/>
      <c r="M459"/>
    </row>
    <row r="460" spans="1:13">
      <c r="A460"/>
      <c r="B460" s="41"/>
      <c r="C460"/>
      <c r="D460"/>
      <c r="E460" s="50"/>
      <c r="F460" s="50"/>
      <c r="G460" s="50"/>
      <c r="H460"/>
      <c r="I460" s="47"/>
      <c r="J460"/>
      <c r="K460"/>
      <c r="L460"/>
      <c r="M460"/>
    </row>
    <row r="461" spans="1:13">
      <c r="A461"/>
      <c r="B461" s="41"/>
      <c r="C461"/>
      <c r="D461"/>
      <c r="E461" s="50"/>
      <c r="F461" s="50"/>
      <c r="G461" s="50"/>
      <c r="H461"/>
      <c r="I461" s="47"/>
      <c r="J461"/>
      <c r="K461"/>
      <c r="L461"/>
      <c r="M461"/>
    </row>
    <row r="462" spans="1:13">
      <c r="A462"/>
      <c r="B462" s="41"/>
      <c r="C462"/>
      <c r="D462"/>
      <c r="E462" s="50"/>
      <c r="F462" s="50"/>
      <c r="G462" s="50"/>
      <c r="H462"/>
      <c r="I462" s="47"/>
      <c r="J462"/>
      <c r="K462"/>
      <c r="L462"/>
      <c r="M462"/>
    </row>
    <row r="463" spans="1:13">
      <c r="A463"/>
      <c r="B463" s="41"/>
      <c r="C463"/>
      <c r="D463"/>
      <c r="E463" s="50"/>
      <c r="F463" s="50"/>
      <c r="G463" s="50"/>
      <c r="H463"/>
      <c r="I463" s="47"/>
      <c r="J463"/>
      <c r="K463"/>
      <c r="L463"/>
      <c r="M463"/>
    </row>
    <row r="464" spans="1:13">
      <c r="A464"/>
      <c r="B464" s="41"/>
      <c r="C464"/>
      <c r="D464"/>
      <c r="E464" s="50"/>
      <c r="F464" s="50"/>
      <c r="G464" s="50"/>
      <c r="H464"/>
      <c r="I464" s="47"/>
      <c r="J464"/>
      <c r="K464"/>
      <c r="L464"/>
      <c r="M464"/>
    </row>
    <row r="465" spans="1:13">
      <c r="A465"/>
      <c r="B465" s="41"/>
      <c r="C465"/>
      <c r="D465"/>
      <c r="E465" s="50"/>
      <c r="F465" s="50"/>
      <c r="G465" s="50"/>
      <c r="H465"/>
      <c r="I465" s="47"/>
      <c r="J465"/>
      <c r="K465"/>
      <c r="L465"/>
      <c r="M465"/>
    </row>
    <row r="466" spans="1:13">
      <c r="A466"/>
      <c r="B466" s="41"/>
      <c r="C466"/>
      <c r="D466"/>
      <c r="E466" s="50"/>
      <c r="F466" s="50"/>
      <c r="G466" s="50"/>
      <c r="H466"/>
      <c r="I466" s="47"/>
      <c r="J466"/>
      <c r="K466"/>
      <c r="L466"/>
      <c r="M466"/>
    </row>
    <row r="467" spans="1:13">
      <c r="A467"/>
      <c r="B467" s="41"/>
      <c r="C467"/>
      <c r="D467"/>
      <c r="E467" s="50"/>
      <c r="F467" s="50"/>
      <c r="G467" s="50"/>
      <c r="H467"/>
      <c r="I467" s="47"/>
      <c r="J467"/>
      <c r="K467"/>
      <c r="L467"/>
      <c r="M467"/>
    </row>
    <row r="468" spans="1:13">
      <c r="A468"/>
      <c r="B468" s="41"/>
      <c r="C468"/>
      <c r="D468"/>
      <c r="E468" s="50"/>
      <c r="F468" s="50"/>
      <c r="G468" s="50"/>
      <c r="H468"/>
      <c r="I468" s="47"/>
      <c r="J468"/>
      <c r="K468"/>
      <c r="L468"/>
      <c r="M468"/>
    </row>
    <row r="469" spans="1:13">
      <c r="A469"/>
      <c r="B469" s="41"/>
      <c r="C469"/>
      <c r="D469"/>
      <c r="E469" s="50"/>
      <c r="F469" s="50"/>
      <c r="G469" s="50"/>
      <c r="H469"/>
      <c r="I469" s="47"/>
      <c r="J469"/>
      <c r="K469"/>
      <c r="L469"/>
      <c r="M469"/>
    </row>
    <row r="470" spans="1:13">
      <c r="A470"/>
      <c r="B470" s="41"/>
      <c r="C470"/>
      <c r="D470"/>
      <c r="E470" s="50"/>
      <c r="F470" s="50"/>
      <c r="G470" s="50"/>
      <c r="H470"/>
      <c r="I470" s="47"/>
      <c r="J470"/>
      <c r="K470"/>
      <c r="L470"/>
      <c r="M470"/>
    </row>
    <row r="471" spans="1:13">
      <c r="A471"/>
      <c r="B471" s="41"/>
      <c r="C471"/>
      <c r="D471"/>
      <c r="E471" s="50"/>
      <c r="F471" s="50"/>
      <c r="G471" s="50"/>
      <c r="H471"/>
      <c r="I471" s="47"/>
      <c r="J471"/>
      <c r="K471"/>
      <c r="L471"/>
      <c r="M471"/>
    </row>
    <row r="472" spans="1:13">
      <c r="A472"/>
      <c r="B472" s="41"/>
      <c r="C472"/>
      <c r="D472"/>
      <c r="E472" s="50"/>
      <c r="F472" s="50"/>
      <c r="G472" s="50"/>
      <c r="H472"/>
      <c r="I472" s="47"/>
      <c r="J472"/>
      <c r="K472"/>
      <c r="L472"/>
      <c r="M472"/>
    </row>
    <row r="473" spans="1:13">
      <c r="A473"/>
      <c r="B473" s="41"/>
      <c r="C473"/>
      <c r="D473"/>
      <c r="E473" s="50"/>
      <c r="F473" s="50"/>
      <c r="G473" s="50"/>
      <c r="H473"/>
      <c r="I473" s="47"/>
      <c r="J473"/>
      <c r="K473"/>
      <c r="L473"/>
      <c r="M473"/>
    </row>
    <row r="474" spans="1:13">
      <c r="A474"/>
      <c r="B474" s="41"/>
      <c r="C474"/>
      <c r="D474"/>
      <c r="E474" s="50"/>
      <c r="F474" s="50"/>
      <c r="G474" s="50"/>
      <c r="H474"/>
      <c r="I474" s="47"/>
      <c r="J474"/>
      <c r="K474"/>
      <c r="L474"/>
      <c r="M474"/>
    </row>
    <row r="475" spans="1:13">
      <c r="A475"/>
      <c r="B475" s="41"/>
      <c r="C475"/>
      <c r="D475"/>
      <c r="E475" s="50"/>
      <c r="F475" s="50"/>
      <c r="G475" s="50"/>
      <c r="H475"/>
      <c r="I475" s="47"/>
      <c r="J475"/>
      <c r="K475"/>
      <c r="L475"/>
      <c r="M475"/>
    </row>
    <row r="476" spans="1:13">
      <c r="A476"/>
      <c r="B476" s="41"/>
      <c r="C476"/>
      <c r="D476"/>
      <c r="E476" s="50"/>
      <c r="F476" s="50"/>
      <c r="G476" s="50"/>
      <c r="H476"/>
      <c r="I476" s="47"/>
      <c r="J476"/>
      <c r="K476"/>
      <c r="L476"/>
      <c r="M476"/>
    </row>
    <row r="477" spans="1:13">
      <c r="A477"/>
      <c r="B477" s="41"/>
      <c r="C477"/>
      <c r="D477"/>
      <c r="E477" s="50"/>
      <c r="F477" s="50"/>
      <c r="G477" s="50"/>
      <c r="H477"/>
      <c r="I477" s="47"/>
      <c r="J477"/>
      <c r="K477"/>
      <c r="L477"/>
      <c r="M477"/>
    </row>
    <row r="478" spans="1:13">
      <c r="A478"/>
      <c r="B478" s="41"/>
      <c r="C478"/>
      <c r="D478"/>
      <c r="E478" s="50"/>
      <c r="F478" s="50"/>
      <c r="G478" s="50"/>
      <c r="H478"/>
      <c r="I478" s="47"/>
      <c r="J478"/>
      <c r="K478"/>
      <c r="L478"/>
      <c r="M478"/>
    </row>
    <row r="479" spans="1:13">
      <c r="A479"/>
      <c r="B479" s="41"/>
      <c r="C479"/>
      <c r="D479"/>
      <c r="E479" s="50"/>
      <c r="F479" s="50"/>
      <c r="G479" s="50"/>
      <c r="H479"/>
      <c r="I479" s="47"/>
      <c r="J479"/>
      <c r="K479"/>
      <c r="L479"/>
      <c r="M479"/>
    </row>
    <row r="480" spans="1:13">
      <c r="A480"/>
      <c r="B480" s="41"/>
      <c r="C480"/>
      <c r="D480"/>
      <c r="E480" s="50"/>
      <c r="F480" s="50"/>
      <c r="G480" s="50"/>
      <c r="H480"/>
      <c r="I480" s="47"/>
      <c r="J480"/>
      <c r="K480"/>
      <c r="L480"/>
      <c r="M480"/>
    </row>
    <row r="481" spans="1:13">
      <c r="A481"/>
      <c r="B481" s="41"/>
      <c r="C481"/>
      <c r="D481"/>
      <c r="E481" s="50"/>
      <c r="F481" s="50"/>
      <c r="G481" s="50"/>
      <c r="H481"/>
      <c r="I481" s="47"/>
      <c r="J481"/>
      <c r="K481"/>
      <c r="L481"/>
      <c r="M481"/>
    </row>
    <row r="482" spans="1:13">
      <c r="A482"/>
      <c r="B482" s="41"/>
      <c r="C482"/>
      <c r="D482"/>
      <c r="E482" s="50"/>
      <c r="F482" s="50"/>
      <c r="G482" s="50"/>
      <c r="H482"/>
      <c r="I482" s="47"/>
      <c r="J482"/>
      <c r="K482"/>
      <c r="L482"/>
      <c r="M482"/>
    </row>
    <row r="483" spans="1:13">
      <c r="A483"/>
      <c r="B483" s="41"/>
      <c r="C483"/>
      <c r="D483"/>
      <c r="E483" s="50"/>
      <c r="F483" s="50"/>
      <c r="G483" s="50"/>
      <c r="H483"/>
      <c r="I483" s="47"/>
      <c r="J483"/>
      <c r="K483"/>
      <c r="L483"/>
      <c r="M483"/>
    </row>
    <row r="484" spans="1:13">
      <c r="A484"/>
      <c r="B484" s="41"/>
      <c r="C484"/>
      <c r="D484"/>
      <c r="E484" s="50"/>
      <c r="F484" s="50"/>
      <c r="G484" s="50"/>
      <c r="H484"/>
      <c r="I484" s="47"/>
      <c r="J484"/>
      <c r="K484"/>
      <c r="L484"/>
      <c r="M484"/>
    </row>
    <row r="485" spans="1:13">
      <c r="A485"/>
      <c r="B485" s="41"/>
      <c r="C485"/>
      <c r="D485"/>
      <c r="E485" s="50"/>
      <c r="F485" s="50"/>
      <c r="G485" s="50"/>
      <c r="H485"/>
      <c r="I485" s="47"/>
      <c r="J485"/>
      <c r="K485"/>
      <c r="L485"/>
      <c r="M485"/>
    </row>
    <row r="486" spans="1:13">
      <c r="A486"/>
      <c r="B486" s="41"/>
      <c r="C486"/>
      <c r="D486"/>
      <c r="E486" s="50"/>
      <c r="F486" s="50"/>
      <c r="G486" s="50"/>
      <c r="H486"/>
      <c r="I486" s="47"/>
      <c r="J486"/>
      <c r="K486"/>
      <c r="L486"/>
      <c r="M486"/>
    </row>
    <row r="487" spans="1:13">
      <c r="A487"/>
      <c r="B487" s="41"/>
      <c r="C487"/>
      <c r="D487"/>
      <c r="E487" s="50"/>
      <c r="F487" s="50"/>
      <c r="G487" s="50"/>
      <c r="H487"/>
      <c r="I487" s="47"/>
      <c r="J487"/>
      <c r="K487"/>
      <c r="L487"/>
      <c r="M487"/>
    </row>
    <row r="488" spans="1:13">
      <c r="A488"/>
      <c r="B488" s="41"/>
      <c r="C488"/>
      <c r="D488"/>
      <c r="E488" s="50"/>
      <c r="F488" s="50"/>
      <c r="G488" s="50"/>
      <c r="H488"/>
      <c r="I488" s="47"/>
      <c r="J488"/>
      <c r="K488"/>
      <c r="L488"/>
      <c r="M488"/>
    </row>
    <row r="489" spans="1:13">
      <c r="A489"/>
      <c r="B489" s="41"/>
      <c r="C489"/>
      <c r="D489"/>
      <c r="E489" s="50"/>
      <c r="F489" s="50"/>
      <c r="G489" s="50"/>
      <c r="H489"/>
      <c r="I489" s="47"/>
      <c r="J489"/>
      <c r="K489"/>
      <c r="L489"/>
      <c r="M489"/>
    </row>
    <row r="490" spans="1:13">
      <c r="A490"/>
      <c r="B490" s="41"/>
      <c r="C490"/>
      <c r="D490"/>
      <c r="E490" s="50"/>
      <c r="F490" s="50"/>
      <c r="G490" s="50"/>
      <c r="H490"/>
      <c r="I490" s="47"/>
      <c r="J490"/>
      <c r="K490"/>
      <c r="L490"/>
      <c r="M490"/>
    </row>
    <row r="491" spans="1:13">
      <c r="A491"/>
      <c r="B491" s="41"/>
      <c r="C491"/>
      <c r="D491"/>
      <c r="E491" s="50"/>
      <c r="F491" s="50"/>
      <c r="G491" s="50"/>
      <c r="H491"/>
      <c r="I491" s="47"/>
      <c r="J491"/>
      <c r="K491"/>
      <c r="L491"/>
      <c r="M491"/>
    </row>
    <row r="492" spans="1:13">
      <c r="A492"/>
      <c r="B492" s="41"/>
      <c r="C492"/>
      <c r="D492"/>
      <c r="E492" s="50"/>
      <c r="F492" s="50"/>
      <c r="G492" s="50"/>
      <c r="H492"/>
      <c r="I492" s="47"/>
      <c r="J492"/>
      <c r="K492"/>
      <c r="L492"/>
      <c r="M492"/>
    </row>
    <row r="493" spans="1:13">
      <c r="A493"/>
      <c r="B493" s="41"/>
      <c r="C493"/>
      <c r="D493"/>
      <c r="E493" s="50"/>
      <c r="F493" s="50"/>
      <c r="G493" s="50"/>
      <c r="H493"/>
      <c r="I493" s="47"/>
      <c r="J493"/>
      <c r="K493"/>
      <c r="L493"/>
      <c r="M493"/>
    </row>
    <row r="494" spans="1:13">
      <c r="A494"/>
      <c r="B494" s="41"/>
      <c r="C494"/>
      <c r="D494"/>
      <c r="E494" s="50"/>
      <c r="F494" s="50"/>
      <c r="G494" s="50"/>
      <c r="H494"/>
      <c r="I494" s="47"/>
      <c r="J494"/>
      <c r="K494"/>
      <c r="L494"/>
      <c r="M494"/>
    </row>
    <row r="495" spans="1:13">
      <c r="A495"/>
      <c r="B495" s="41"/>
      <c r="C495"/>
      <c r="D495"/>
      <c r="E495" s="50"/>
      <c r="F495" s="50"/>
      <c r="G495" s="50"/>
      <c r="H495"/>
      <c r="I495" s="47"/>
      <c r="J495"/>
      <c r="K495"/>
      <c r="L495"/>
      <c r="M495"/>
    </row>
    <row r="496" spans="1:13">
      <c r="A496"/>
      <c r="B496" s="41"/>
      <c r="C496"/>
      <c r="D496"/>
      <c r="E496" s="50"/>
      <c r="F496" s="50"/>
      <c r="G496" s="50"/>
      <c r="H496"/>
      <c r="I496" s="47"/>
      <c r="J496"/>
      <c r="K496"/>
      <c r="L496"/>
      <c r="M496"/>
    </row>
    <row r="497" spans="1:13">
      <c r="A497"/>
      <c r="B497" s="41"/>
      <c r="C497"/>
      <c r="D497"/>
      <c r="E497" s="50"/>
      <c r="F497" s="50"/>
      <c r="G497" s="50"/>
      <c r="H497"/>
      <c r="I497" s="47"/>
      <c r="J497"/>
      <c r="K497"/>
      <c r="L497"/>
      <c r="M497"/>
    </row>
    <row r="498" spans="1:13">
      <c r="A498"/>
      <c r="B498" s="41"/>
      <c r="C498"/>
      <c r="D498"/>
      <c r="E498" s="50"/>
      <c r="F498" s="50"/>
      <c r="G498" s="50"/>
      <c r="H498"/>
      <c r="I498" s="47"/>
      <c r="J498"/>
      <c r="K498"/>
      <c r="L498"/>
      <c r="M498"/>
    </row>
    <row r="499" spans="1:13">
      <c r="A499"/>
      <c r="B499" s="41"/>
      <c r="C499"/>
      <c r="D499"/>
      <c r="E499" s="50"/>
      <c r="F499" s="50"/>
      <c r="G499" s="50"/>
      <c r="H499"/>
      <c r="I499" s="47"/>
      <c r="J499"/>
      <c r="K499"/>
      <c r="L499"/>
      <c r="M499"/>
    </row>
    <row r="500" spans="1:13">
      <c r="A500"/>
      <c r="B500" s="41"/>
      <c r="C500"/>
      <c r="D500"/>
      <c r="E500" s="50"/>
      <c r="F500" s="50"/>
      <c r="G500" s="50"/>
      <c r="H500"/>
      <c r="I500" s="47"/>
      <c r="J500"/>
      <c r="K500"/>
      <c r="L500"/>
      <c r="M500"/>
    </row>
    <row r="501" spans="1:13">
      <c r="A501"/>
      <c r="B501" s="41"/>
      <c r="C501"/>
      <c r="D501"/>
      <c r="E501" s="50"/>
      <c r="F501" s="50"/>
      <c r="G501" s="50"/>
      <c r="H501"/>
      <c r="I501" s="47"/>
      <c r="J501"/>
      <c r="K501"/>
      <c r="L501"/>
      <c r="M501"/>
    </row>
    <row r="502" spans="1:13">
      <c r="A502"/>
      <c r="B502" s="41"/>
      <c r="C502"/>
      <c r="D502"/>
      <c r="E502" s="50"/>
      <c r="F502" s="50"/>
      <c r="G502" s="50"/>
      <c r="H502"/>
      <c r="I502" s="47"/>
      <c r="J502"/>
      <c r="K502"/>
      <c r="L502"/>
      <c r="M502"/>
    </row>
    <row r="503" spans="1:13">
      <c r="A503"/>
      <c r="B503" s="41"/>
      <c r="C503"/>
      <c r="D503"/>
      <c r="E503" s="50"/>
      <c r="F503" s="50"/>
      <c r="G503" s="50"/>
      <c r="H503"/>
      <c r="I503" s="47"/>
      <c r="J503"/>
      <c r="K503"/>
      <c r="L503"/>
      <c r="M503"/>
    </row>
    <row r="504" spans="1:13">
      <c r="A504"/>
      <c r="B504" s="41"/>
      <c r="C504"/>
      <c r="D504"/>
      <c r="E504" s="50"/>
      <c r="F504" s="50"/>
      <c r="G504" s="50"/>
      <c r="H504"/>
      <c r="I504" s="47"/>
      <c r="J504"/>
      <c r="K504"/>
      <c r="L504"/>
      <c r="M504"/>
    </row>
    <row r="505" spans="1:13">
      <c r="A505"/>
      <c r="B505" s="41"/>
      <c r="C505"/>
      <c r="D505"/>
      <c r="E505" s="50"/>
      <c r="F505" s="50"/>
      <c r="G505" s="50"/>
      <c r="H505"/>
      <c r="I505" s="47"/>
      <c r="J505"/>
      <c r="K505"/>
      <c r="L505"/>
      <c r="M505"/>
    </row>
    <row r="506" spans="1:13">
      <c r="A506"/>
      <c r="B506" s="41"/>
      <c r="C506"/>
      <c r="D506"/>
      <c r="E506" s="50"/>
      <c r="F506" s="50"/>
      <c r="G506" s="50"/>
      <c r="H506"/>
      <c r="I506" s="47"/>
      <c r="J506"/>
      <c r="K506"/>
      <c r="L506"/>
      <c r="M506"/>
    </row>
    <row r="507" spans="1:13">
      <c r="A507"/>
      <c r="B507" s="41"/>
      <c r="C507"/>
      <c r="D507"/>
      <c r="E507" s="50"/>
      <c r="F507" s="50"/>
      <c r="G507" s="50"/>
      <c r="H507"/>
      <c r="I507" s="47"/>
      <c r="J507"/>
      <c r="K507"/>
      <c r="L507"/>
      <c r="M507"/>
    </row>
    <row r="508" spans="1:13">
      <c r="A508"/>
      <c r="B508" s="41"/>
      <c r="C508"/>
      <c r="D508"/>
      <c r="E508" s="50"/>
      <c r="F508" s="50"/>
      <c r="G508" s="50"/>
      <c r="H508"/>
      <c r="I508" s="47"/>
      <c r="J508"/>
      <c r="K508"/>
      <c r="L508"/>
      <c r="M508"/>
    </row>
    <row r="509" spans="1:13">
      <c r="A509"/>
      <c r="B509" s="41"/>
      <c r="C509"/>
      <c r="D509"/>
      <c r="E509" s="50"/>
      <c r="F509" s="50"/>
      <c r="G509" s="50"/>
      <c r="H509"/>
      <c r="I509" s="47"/>
      <c r="J509"/>
      <c r="K509"/>
      <c r="L509"/>
      <c r="M509"/>
    </row>
    <row r="510" spans="1:13">
      <c r="A510"/>
      <c r="B510" s="41"/>
      <c r="C510"/>
      <c r="D510"/>
      <c r="E510" s="50"/>
      <c r="F510" s="50"/>
      <c r="G510" s="50"/>
      <c r="H510"/>
      <c r="I510" s="47"/>
      <c r="J510"/>
      <c r="K510"/>
      <c r="L510"/>
      <c r="M510"/>
    </row>
    <row r="511" spans="1:13">
      <c r="A511"/>
      <c r="B511" s="41"/>
      <c r="C511"/>
      <c r="D511"/>
      <c r="E511" s="50"/>
      <c r="F511" s="50"/>
      <c r="G511" s="50"/>
      <c r="H511"/>
      <c r="I511" s="47"/>
      <c r="J511"/>
      <c r="K511"/>
      <c r="L511"/>
      <c r="M511"/>
    </row>
    <row r="512" spans="1:13">
      <c r="A512"/>
      <c r="B512" s="41"/>
      <c r="C512"/>
      <c r="D512"/>
      <c r="E512" s="50"/>
      <c r="F512" s="50"/>
      <c r="G512" s="50"/>
      <c r="H512"/>
      <c r="I512" s="47"/>
      <c r="J512"/>
      <c r="K512"/>
      <c r="L512"/>
      <c r="M512"/>
    </row>
    <row r="513" spans="1:13">
      <c r="A513"/>
      <c r="B513" s="41"/>
      <c r="C513"/>
      <c r="D513"/>
      <c r="E513" s="50"/>
      <c r="F513" s="50"/>
      <c r="G513" s="50"/>
      <c r="H513"/>
      <c r="I513" s="47"/>
      <c r="J513"/>
      <c r="K513"/>
      <c r="L513"/>
      <c r="M513"/>
    </row>
    <row r="514" spans="1:13">
      <c r="A514"/>
      <c r="B514" s="41"/>
      <c r="C514"/>
      <c r="D514"/>
      <c r="E514" s="50"/>
      <c r="F514" s="50"/>
      <c r="G514" s="50"/>
      <c r="H514"/>
      <c r="I514" s="47"/>
      <c r="J514"/>
      <c r="K514"/>
      <c r="L514"/>
      <c r="M514"/>
    </row>
    <row r="515" spans="1:13">
      <c r="A515"/>
      <c r="B515" s="41"/>
      <c r="C515"/>
      <c r="D515"/>
      <c r="E515" s="50"/>
      <c r="F515" s="50"/>
      <c r="G515" s="50"/>
      <c r="H515"/>
      <c r="I515" s="47"/>
      <c r="J515"/>
      <c r="K515"/>
      <c r="L515"/>
      <c r="M515"/>
    </row>
    <row r="516" spans="1:13">
      <c r="A516"/>
      <c r="B516" s="41"/>
      <c r="C516"/>
      <c r="D516"/>
      <c r="E516" s="50"/>
      <c r="F516" s="50"/>
      <c r="G516" s="50"/>
      <c r="H516"/>
      <c r="I516" s="47"/>
      <c r="J516"/>
      <c r="K516"/>
      <c r="L516"/>
      <c r="M516"/>
    </row>
    <row r="517" spans="1:13">
      <c r="A517"/>
      <c r="B517" s="41"/>
      <c r="C517"/>
      <c r="D517"/>
      <c r="E517" s="50"/>
      <c r="F517" s="50"/>
      <c r="G517" s="50"/>
      <c r="H517"/>
      <c r="I517" s="47"/>
      <c r="J517"/>
      <c r="K517"/>
      <c r="L517"/>
      <c r="M517"/>
    </row>
    <row r="518" spans="1:13">
      <c r="A518"/>
      <c r="B518" s="41"/>
      <c r="C518"/>
      <c r="D518"/>
      <c r="E518" s="50"/>
      <c r="F518" s="50"/>
      <c r="G518" s="50"/>
      <c r="H518"/>
      <c r="I518" s="47"/>
      <c r="J518"/>
      <c r="K518"/>
      <c r="L518"/>
      <c r="M518"/>
    </row>
    <row r="519" spans="1:13">
      <c r="A519"/>
      <c r="B519" s="41"/>
      <c r="C519"/>
      <c r="D519"/>
      <c r="E519" s="50"/>
      <c r="F519" s="50"/>
      <c r="G519" s="50"/>
      <c r="H519"/>
      <c r="I519" s="47"/>
      <c r="J519"/>
      <c r="K519"/>
      <c r="L519"/>
      <c r="M519"/>
    </row>
    <row r="520" spans="1:13">
      <c r="A520"/>
      <c r="B520" s="41"/>
      <c r="C520"/>
      <c r="D520"/>
      <c r="E520" s="50"/>
      <c r="F520" s="50"/>
      <c r="G520" s="50"/>
      <c r="H520"/>
      <c r="I520" s="47"/>
      <c r="J520"/>
      <c r="K520"/>
      <c r="L520"/>
      <c r="M520"/>
    </row>
    <row r="521" spans="1:13">
      <c r="A521"/>
      <c r="B521" s="41"/>
      <c r="C521"/>
      <c r="D521"/>
      <c r="E521" s="50"/>
      <c r="F521" s="50"/>
      <c r="G521" s="50"/>
      <c r="H521"/>
      <c r="I521" s="47"/>
      <c r="J521"/>
      <c r="K521"/>
      <c r="L521"/>
      <c r="M521"/>
    </row>
    <row r="522" spans="1:13">
      <c r="A522"/>
      <c r="B522" s="41"/>
      <c r="C522"/>
      <c r="D522"/>
      <c r="E522" s="50"/>
      <c r="F522" s="50"/>
      <c r="G522" s="50"/>
      <c r="H522"/>
      <c r="I522" s="47"/>
      <c r="J522"/>
      <c r="K522"/>
      <c r="L522"/>
      <c r="M522"/>
    </row>
    <row r="523" spans="1:13">
      <c r="A523"/>
      <c r="B523" s="41"/>
      <c r="C523"/>
      <c r="D523"/>
      <c r="E523" s="50"/>
      <c r="F523" s="50"/>
      <c r="G523" s="50"/>
      <c r="H523"/>
      <c r="I523" s="47"/>
      <c r="J523"/>
      <c r="K523"/>
      <c r="L523"/>
      <c r="M523"/>
    </row>
    <row r="524" spans="1:13">
      <c r="A524"/>
      <c r="B524" s="41"/>
      <c r="C524"/>
      <c r="D524"/>
      <c r="E524" s="50"/>
      <c r="F524" s="50"/>
      <c r="G524" s="50"/>
      <c r="H524"/>
      <c r="I524" s="47"/>
      <c r="J524"/>
      <c r="K524"/>
      <c r="L524"/>
      <c r="M524"/>
    </row>
    <row r="525" spans="1:13">
      <c r="A525"/>
      <c r="B525" s="41"/>
      <c r="C525"/>
      <c r="D525"/>
      <c r="E525" s="50"/>
      <c r="F525" s="50"/>
      <c r="G525" s="50"/>
      <c r="H525"/>
      <c r="I525" s="47"/>
      <c r="J525"/>
      <c r="K525"/>
      <c r="L525"/>
      <c r="M525"/>
    </row>
    <row r="526" spans="1:13">
      <c r="A526"/>
      <c r="B526" s="41"/>
      <c r="C526"/>
      <c r="D526"/>
      <c r="E526" s="50"/>
      <c r="F526" s="50"/>
      <c r="G526" s="50"/>
      <c r="H526"/>
      <c r="I526" s="47"/>
      <c r="J526"/>
      <c r="K526"/>
      <c r="L526"/>
      <c r="M526"/>
    </row>
    <row r="527" spans="1:13">
      <c r="A527"/>
      <c r="B527" s="41"/>
      <c r="C527"/>
      <c r="D527"/>
      <c r="E527" s="50"/>
      <c r="F527" s="50"/>
      <c r="G527" s="50"/>
      <c r="H527"/>
      <c r="I527" s="47"/>
      <c r="J527"/>
      <c r="K527"/>
      <c r="L527"/>
      <c r="M527"/>
    </row>
    <row r="528" spans="1:13">
      <c r="A528"/>
      <c r="B528" s="41"/>
      <c r="C528"/>
      <c r="D528"/>
      <c r="E528" s="50"/>
      <c r="F528" s="50"/>
      <c r="G528" s="50"/>
      <c r="H528"/>
      <c r="I528" s="47"/>
      <c r="J528"/>
      <c r="K528"/>
      <c r="L528"/>
      <c r="M528"/>
    </row>
    <row r="529" spans="1:13">
      <c r="A529"/>
      <c r="B529" s="41"/>
      <c r="C529"/>
      <c r="D529"/>
      <c r="E529" s="50"/>
      <c r="F529" s="50"/>
      <c r="G529" s="50"/>
      <c r="H529"/>
      <c r="I529" s="47"/>
      <c r="J529"/>
      <c r="K529"/>
      <c r="L529"/>
      <c r="M529"/>
    </row>
    <row r="530" spans="1:13">
      <c r="A530"/>
      <c r="B530" s="41"/>
      <c r="C530"/>
      <c r="D530"/>
      <c r="E530" s="50"/>
      <c r="F530" s="50"/>
      <c r="G530" s="50"/>
      <c r="H530"/>
      <c r="I530" s="47"/>
      <c r="J530"/>
      <c r="K530"/>
      <c r="L530"/>
      <c r="M530"/>
    </row>
    <row r="531" spans="1:13">
      <c r="A531"/>
      <c r="B531" s="41"/>
      <c r="C531"/>
      <c r="D531"/>
      <c r="E531" s="50"/>
      <c r="F531" s="50"/>
      <c r="G531" s="50"/>
      <c r="H531"/>
      <c r="I531" s="47"/>
      <c r="J531"/>
      <c r="K531"/>
      <c r="L531"/>
      <c r="M531"/>
    </row>
    <row r="532" spans="1:13">
      <c r="A532"/>
      <c r="B532" s="41"/>
      <c r="C532"/>
      <c r="D532"/>
      <c r="E532" s="50"/>
      <c r="F532" s="50"/>
      <c r="G532" s="50"/>
      <c r="H532"/>
      <c r="I532" s="47"/>
      <c r="J532"/>
      <c r="K532"/>
      <c r="L532"/>
      <c r="M532"/>
    </row>
    <row r="533" spans="1:13">
      <c r="A533"/>
      <c r="B533" s="41"/>
      <c r="C533"/>
      <c r="D533"/>
      <c r="E533" s="50"/>
      <c r="F533" s="50"/>
      <c r="G533" s="50"/>
      <c r="H533"/>
      <c r="I533" s="47"/>
      <c r="J533"/>
      <c r="K533"/>
      <c r="L533"/>
      <c r="M533"/>
    </row>
    <row r="534" spans="1:13">
      <c r="A534"/>
      <c r="B534" s="41"/>
      <c r="C534"/>
      <c r="D534"/>
      <c r="E534" s="50"/>
      <c r="F534" s="50"/>
      <c r="G534" s="50"/>
      <c r="H534"/>
      <c r="I534" s="47"/>
      <c r="J534"/>
      <c r="K534"/>
      <c r="L534"/>
      <c r="M534"/>
    </row>
    <row r="535" spans="1:13">
      <c r="A535"/>
      <c r="B535" s="41"/>
      <c r="C535"/>
      <c r="D535"/>
      <c r="E535" s="50"/>
      <c r="F535" s="50"/>
      <c r="G535" s="50"/>
      <c r="H535"/>
      <c r="I535" s="47"/>
      <c r="J535"/>
      <c r="K535"/>
      <c r="L535"/>
      <c r="M535"/>
    </row>
    <row r="536" spans="1:13">
      <c r="A536"/>
      <c r="B536" s="41"/>
      <c r="C536"/>
      <c r="D536"/>
      <c r="E536" s="50"/>
      <c r="F536" s="50"/>
      <c r="G536" s="50"/>
      <c r="H536"/>
      <c r="I536" s="47"/>
      <c r="J536"/>
      <c r="K536"/>
      <c r="L536"/>
      <c r="M536"/>
    </row>
    <row r="537" spans="1:13">
      <c r="A537"/>
      <c r="B537" s="41"/>
      <c r="C537"/>
      <c r="D537"/>
      <c r="E537" s="50"/>
      <c r="F537" s="50"/>
      <c r="G537" s="50"/>
      <c r="H537"/>
      <c r="I537" s="47"/>
      <c r="J537"/>
      <c r="K537"/>
      <c r="L537"/>
      <c r="M537"/>
    </row>
    <row r="538" spans="1:13">
      <c r="A538"/>
      <c r="B538" s="41"/>
      <c r="C538"/>
      <c r="D538"/>
      <c r="E538" s="50"/>
      <c r="F538" s="50"/>
      <c r="G538" s="50"/>
      <c r="H538"/>
      <c r="I538" s="47"/>
      <c r="J538"/>
      <c r="K538"/>
      <c r="L538"/>
      <c r="M538"/>
    </row>
    <row r="539" spans="1:13">
      <c r="A539"/>
      <c r="B539" s="41"/>
      <c r="C539"/>
      <c r="D539"/>
      <c r="E539" s="50"/>
      <c r="F539" s="50"/>
      <c r="G539" s="50"/>
      <c r="H539"/>
      <c r="I539" s="47"/>
      <c r="J539"/>
      <c r="K539"/>
      <c r="L539"/>
      <c r="M539"/>
    </row>
    <row r="540" spans="1:13">
      <c r="A540"/>
      <c r="B540" s="41"/>
      <c r="C540"/>
      <c r="D540"/>
      <c r="E540" s="50"/>
      <c r="F540" s="50"/>
      <c r="G540" s="50"/>
      <c r="H540"/>
      <c r="I540" s="47"/>
      <c r="J540"/>
      <c r="K540"/>
      <c r="L540"/>
      <c r="M540"/>
    </row>
    <row r="541" spans="1:13">
      <c r="A541"/>
      <c r="B541" s="41"/>
      <c r="C541"/>
      <c r="D541"/>
      <c r="E541" s="50"/>
      <c r="F541" s="50"/>
      <c r="G541" s="50"/>
      <c r="H541"/>
      <c r="I541" s="47"/>
      <c r="J541"/>
      <c r="K541"/>
      <c r="L541"/>
      <c r="M541"/>
    </row>
    <row r="542" spans="1:13">
      <c r="A542"/>
      <c r="B542" s="41"/>
      <c r="C542"/>
      <c r="D542"/>
      <c r="E542" s="50"/>
      <c r="F542" s="50"/>
      <c r="G542" s="50"/>
      <c r="H542"/>
      <c r="I542" s="47"/>
      <c r="J542"/>
      <c r="K542"/>
      <c r="L542"/>
      <c r="M542"/>
    </row>
    <row r="543" spans="1:13">
      <c r="A543"/>
      <c r="B543" s="41"/>
      <c r="C543"/>
      <c r="D543"/>
      <c r="E543" s="50"/>
      <c r="F543" s="50"/>
      <c r="G543" s="50"/>
      <c r="H543"/>
      <c r="I543" s="47"/>
      <c r="J543"/>
      <c r="K543"/>
      <c r="L543"/>
      <c r="M543"/>
    </row>
    <row r="544" spans="1:13">
      <c r="A544"/>
      <c r="B544" s="41"/>
      <c r="C544"/>
      <c r="D544"/>
      <c r="E544" s="50"/>
      <c r="F544" s="50"/>
      <c r="G544" s="50"/>
      <c r="H544"/>
      <c r="I544" s="47"/>
      <c r="J544"/>
      <c r="K544"/>
      <c r="L544"/>
      <c r="M544"/>
    </row>
    <row r="545" spans="1:13">
      <c r="A545"/>
      <c r="B545" s="41"/>
      <c r="C545"/>
      <c r="D545"/>
      <c r="E545" s="50"/>
      <c r="F545" s="50"/>
      <c r="G545" s="50"/>
      <c r="H545"/>
      <c r="I545" s="47"/>
      <c r="J545"/>
      <c r="K545"/>
      <c r="L545"/>
      <c r="M545"/>
    </row>
    <row r="546" spans="1:13">
      <c r="A546"/>
      <c r="B546" s="41"/>
      <c r="C546"/>
      <c r="D546"/>
      <c r="E546" s="50"/>
      <c r="F546" s="50"/>
      <c r="G546" s="50"/>
      <c r="H546"/>
      <c r="I546" s="47"/>
      <c r="J546"/>
      <c r="K546"/>
      <c r="L546"/>
      <c r="M546"/>
    </row>
    <row r="547" spans="1:13">
      <c r="A547"/>
      <c r="B547" s="41"/>
      <c r="C547"/>
      <c r="D547"/>
      <c r="E547" s="50"/>
      <c r="F547" s="50"/>
      <c r="G547" s="50"/>
      <c r="H547"/>
      <c r="I547" s="47"/>
      <c r="J547"/>
      <c r="K547"/>
      <c r="L547"/>
      <c r="M547"/>
    </row>
    <row r="548" spans="1:13">
      <c r="A548"/>
      <c r="B548" s="41"/>
      <c r="C548"/>
      <c r="D548"/>
      <c r="E548" s="50"/>
      <c r="F548" s="50"/>
      <c r="G548" s="50"/>
      <c r="H548"/>
      <c r="I548" s="47"/>
      <c r="J548"/>
      <c r="K548"/>
      <c r="L548"/>
      <c r="M548"/>
    </row>
    <row r="549" spans="1:13">
      <c r="A549"/>
      <c r="B549" s="41"/>
      <c r="C549"/>
      <c r="D549"/>
      <c r="E549" s="50"/>
      <c r="F549" s="50"/>
      <c r="G549" s="50"/>
      <c r="H549"/>
      <c r="I549" s="47"/>
      <c r="J549"/>
      <c r="K549"/>
      <c r="L549"/>
      <c r="M549"/>
    </row>
    <row r="550" spans="1:13">
      <c r="A550"/>
      <c r="B550" s="41"/>
      <c r="C550"/>
      <c r="D550"/>
      <c r="E550" s="50"/>
      <c r="F550" s="50"/>
      <c r="G550" s="50"/>
      <c r="H550"/>
      <c r="I550" s="47"/>
      <c r="J550"/>
      <c r="K550"/>
      <c r="L550"/>
      <c r="M550"/>
    </row>
    <row r="551" spans="1:13">
      <c r="A551"/>
      <c r="B551" s="41"/>
      <c r="C551"/>
      <c r="D551"/>
      <c r="E551" s="50"/>
      <c r="F551" s="50"/>
      <c r="G551" s="50"/>
      <c r="H551"/>
      <c r="I551" s="47"/>
      <c r="J551"/>
      <c r="K551"/>
      <c r="L551"/>
      <c r="M551"/>
    </row>
    <row r="552" spans="1:13">
      <c r="A552"/>
      <c r="B552" s="41"/>
      <c r="C552"/>
      <c r="D552"/>
      <c r="E552" s="50"/>
      <c r="F552" s="50"/>
      <c r="G552" s="50"/>
      <c r="H552"/>
      <c r="I552" s="47"/>
      <c r="J552"/>
      <c r="K552"/>
      <c r="L552"/>
      <c r="M552"/>
    </row>
    <row r="553" spans="1:13">
      <c r="A553"/>
      <c r="B553" s="41"/>
      <c r="C553"/>
      <c r="D553"/>
      <c r="E553" s="50"/>
      <c r="F553" s="50"/>
      <c r="G553" s="50"/>
      <c r="H553"/>
      <c r="I553" s="47"/>
      <c r="J553"/>
      <c r="K553"/>
      <c r="L553"/>
      <c r="M553"/>
    </row>
    <row r="554" spans="1:13">
      <c r="A554"/>
      <c r="B554" s="41"/>
      <c r="C554"/>
      <c r="D554"/>
      <c r="E554" s="50"/>
      <c r="F554" s="50"/>
      <c r="G554" s="50"/>
      <c r="H554"/>
      <c r="I554" s="47"/>
      <c r="J554"/>
      <c r="K554"/>
      <c r="L554"/>
      <c r="M554"/>
    </row>
    <row r="555" spans="1:13">
      <c r="A555"/>
      <c r="B555" s="41"/>
      <c r="C555"/>
      <c r="D555"/>
      <c r="E555" s="50"/>
      <c r="F555" s="50"/>
      <c r="G555" s="50"/>
      <c r="H555"/>
      <c r="I555" s="47"/>
      <c r="J555"/>
      <c r="K555"/>
      <c r="L555"/>
      <c r="M555"/>
    </row>
    <row r="556" spans="1:13">
      <c r="A556"/>
      <c r="B556" s="41"/>
      <c r="C556"/>
      <c r="D556"/>
      <c r="E556" s="50"/>
      <c r="F556" s="50"/>
      <c r="G556" s="50"/>
      <c r="H556"/>
      <c r="I556" s="47"/>
      <c r="J556"/>
      <c r="K556"/>
      <c r="L556"/>
      <c r="M556"/>
    </row>
    <row r="557" spans="1:13">
      <c r="A557"/>
      <c r="B557" s="41"/>
      <c r="C557"/>
      <c r="D557"/>
      <c r="E557" s="50"/>
      <c r="F557" s="50"/>
      <c r="G557" s="50"/>
      <c r="H557"/>
      <c r="I557" s="47"/>
      <c r="J557"/>
      <c r="K557"/>
      <c r="L557"/>
      <c r="M557"/>
    </row>
    <row r="558" spans="1:13">
      <c r="A558"/>
      <c r="B558" s="41"/>
      <c r="C558"/>
      <c r="D558"/>
      <c r="E558" s="50"/>
      <c r="F558" s="50"/>
      <c r="G558" s="50"/>
      <c r="H558"/>
      <c r="I558" s="47"/>
      <c r="J558"/>
      <c r="K558"/>
      <c r="L558"/>
      <c r="M558"/>
    </row>
    <row r="559" spans="1:13">
      <c r="A559"/>
      <c r="B559" s="41"/>
      <c r="C559"/>
      <c r="D559"/>
      <c r="E559" s="50"/>
      <c r="F559" s="50"/>
      <c r="G559" s="50"/>
      <c r="H559"/>
      <c r="I559" s="47"/>
      <c r="J559"/>
      <c r="K559"/>
      <c r="L559"/>
      <c r="M559"/>
    </row>
    <row r="560" spans="1:13">
      <c r="A560"/>
      <c r="B560" s="41"/>
      <c r="C560"/>
      <c r="D560"/>
      <c r="E560" s="50"/>
      <c r="F560" s="50"/>
      <c r="G560" s="50"/>
      <c r="H560"/>
      <c r="I560" s="47"/>
      <c r="J560"/>
      <c r="K560"/>
      <c r="L560"/>
      <c r="M560"/>
    </row>
    <row r="561" spans="1:13">
      <c r="A561"/>
      <c r="B561" s="41"/>
      <c r="C561"/>
      <c r="D561"/>
      <c r="E561" s="50"/>
      <c r="F561" s="50"/>
      <c r="G561" s="50"/>
      <c r="H561"/>
      <c r="I561" s="47"/>
      <c r="J561"/>
      <c r="K561"/>
      <c r="L561"/>
      <c r="M561"/>
    </row>
    <row r="562" spans="1:13">
      <c r="A562"/>
      <c r="B562" s="41"/>
      <c r="C562"/>
      <c r="D562"/>
      <c r="E562" s="50"/>
      <c r="F562" s="50"/>
      <c r="G562" s="50"/>
      <c r="H562"/>
      <c r="I562" s="47"/>
      <c r="J562"/>
      <c r="K562"/>
      <c r="L562"/>
      <c r="M562"/>
    </row>
    <row r="563" spans="1:13">
      <c r="A563"/>
      <c r="B563" s="41"/>
      <c r="C563"/>
      <c r="D563"/>
      <c r="E563" s="50"/>
      <c r="F563" s="50"/>
      <c r="G563" s="50"/>
      <c r="H563"/>
      <c r="I563" s="47"/>
      <c r="J563"/>
      <c r="K563"/>
      <c r="L563"/>
      <c r="M563"/>
    </row>
    <row r="564" spans="1:13">
      <c r="A564"/>
      <c r="B564" s="41"/>
      <c r="C564"/>
      <c r="D564"/>
      <c r="E564" s="50"/>
      <c r="F564" s="50"/>
      <c r="G564" s="50"/>
      <c r="H564"/>
      <c r="I564" s="47"/>
      <c r="J564"/>
      <c r="K564"/>
      <c r="L564"/>
      <c r="M564"/>
    </row>
    <row r="565" spans="1:13">
      <c r="A565"/>
      <c r="B565" s="41"/>
      <c r="C565"/>
      <c r="D565"/>
      <c r="E565" s="50"/>
      <c r="F565" s="50"/>
      <c r="G565" s="50"/>
      <c r="H565"/>
      <c r="I565" s="47"/>
      <c r="J565"/>
      <c r="K565"/>
      <c r="L565"/>
      <c r="M565"/>
    </row>
    <row r="566" spans="1:13">
      <c r="A566"/>
      <c r="B566" s="41"/>
      <c r="C566"/>
      <c r="D566"/>
      <c r="E566" s="50"/>
      <c r="F566" s="50"/>
      <c r="G566" s="50"/>
      <c r="H566"/>
      <c r="I566" s="47"/>
      <c r="J566"/>
      <c r="K566"/>
      <c r="L566"/>
      <c r="M566"/>
    </row>
    <row r="567" spans="1:13">
      <c r="A567"/>
      <c r="B567" s="41"/>
      <c r="C567"/>
      <c r="D567"/>
      <c r="E567" s="50"/>
      <c r="F567" s="50"/>
      <c r="G567" s="50"/>
      <c r="H567"/>
      <c r="I567" s="47"/>
      <c r="J567"/>
      <c r="K567"/>
      <c r="L567"/>
      <c r="M567"/>
    </row>
    <row r="568" spans="1:13">
      <c r="A568"/>
      <c r="B568" s="41"/>
      <c r="C568"/>
      <c r="D568"/>
      <c r="E568" s="50"/>
      <c r="F568" s="50"/>
      <c r="G568" s="50"/>
      <c r="H568"/>
      <c r="I568" s="47"/>
      <c r="J568"/>
      <c r="K568"/>
      <c r="L568"/>
      <c r="M568"/>
    </row>
    <row r="569" spans="1:13">
      <c r="A569"/>
      <c r="B569" s="41"/>
      <c r="C569"/>
      <c r="D569"/>
      <c r="E569" s="50"/>
      <c r="F569" s="50"/>
      <c r="G569" s="50"/>
      <c r="H569"/>
      <c r="I569" s="47"/>
      <c r="J569"/>
      <c r="K569"/>
      <c r="L569"/>
      <c r="M569"/>
    </row>
    <row r="570" spans="1:13">
      <c r="A570"/>
      <c r="B570" s="41"/>
      <c r="C570"/>
      <c r="D570"/>
      <c r="E570" s="50"/>
      <c r="F570" s="50"/>
      <c r="G570" s="50"/>
      <c r="H570"/>
      <c r="I570" s="47"/>
      <c r="J570"/>
      <c r="K570"/>
      <c r="L570"/>
      <c r="M570"/>
    </row>
    <row r="571" spans="1:13">
      <c r="A571"/>
      <c r="B571" s="41"/>
      <c r="C571"/>
      <c r="D571"/>
      <c r="E571" s="50"/>
      <c r="F571" s="50"/>
      <c r="G571" s="50"/>
      <c r="H571"/>
      <c r="I571" s="47"/>
      <c r="J571"/>
      <c r="K571"/>
      <c r="L571"/>
      <c r="M571"/>
    </row>
    <row r="572" spans="1:13">
      <c r="A572"/>
      <c r="B572" s="41"/>
      <c r="C572"/>
      <c r="D572"/>
      <c r="E572" s="50"/>
      <c r="F572" s="50"/>
      <c r="G572" s="50"/>
      <c r="H572"/>
      <c r="I572" s="47"/>
      <c r="J572"/>
      <c r="K572"/>
      <c r="L572"/>
      <c r="M572"/>
    </row>
    <row r="573" spans="1:13">
      <c r="A573"/>
      <c r="B573" s="41"/>
      <c r="C573"/>
      <c r="D573"/>
      <c r="E573" s="50"/>
      <c r="F573" s="50"/>
      <c r="G573" s="50"/>
      <c r="H573"/>
      <c r="I573" s="47"/>
      <c r="J573"/>
      <c r="K573"/>
      <c r="L573"/>
      <c r="M573"/>
    </row>
    <row r="574" spans="1:13">
      <c r="A574"/>
      <c r="B574" s="41"/>
      <c r="C574"/>
      <c r="D574"/>
      <c r="E574" s="50"/>
      <c r="F574" s="50"/>
      <c r="G574" s="50"/>
      <c r="H574"/>
      <c r="I574" s="47"/>
      <c r="J574"/>
      <c r="K574"/>
      <c r="L574"/>
      <c r="M574"/>
    </row>
    <row r="575" spans="1:13">
      <c r="A575"/>
      <c r="B575" s="41"/>
      <c r="C575"/>
      <c r="D575"/>
      <c r="E575" s="50"/>
      <c r="F575" s="50"/>
      <c r="G575" s="50"/>
      <c r="H575"/>
      <c r="I575" s="47"/>
      <c r="J575"/>
      <c r="K575"/>
      <c r="L575"/>
      <c r="M575"/>
    </row>
    <row r="576" spans="1:13">
      <c r="A576"/>
      <c r="B576" s="41"/>
      <c r="C576"/>
      <c r="D576"/>
      <c r="E576" s="50"/>
      <c r="F576" s="50"/>
      <c r="G576" s="50"/>
      <c r="H576"/>
      <c r="I576" s="47"/>
      <c r="J576"/>
      <c r="K576"/>
      <c r="L576"/>
      <c r="M576"/>
    </row>
    <row r="577" spans="1:13">
      <c r="A577"/>
      <c r="B577" s="41"/>
      <c r="C577"/>
      <c r="D577"/>
      <c r="E577" s="50"/>
      <c r="F577" s="50"/>
      <c r="G577" s="50"/>
      <c r="H577"/>
      <c r="I577" s="47"/>
      <c r="J577"/>
      <c r="K577"/>
      <c r="L577"/>
      <c r="M577"/>
    </row>
    <row r="578" spans="1:13">
      <c r="A578"/>
      <c r="B578" s="41"/>
      <c r="C578"/>
      <c r="D578"/>
      <c r="E578" s="50"/>
      <c r="F578" s="50"/>
      <c r="G578" s="50"/>
      <c r="H578"/>
      <c r="I578" s="47"/>
      <c r="J578"/>
      <c r="K578"/>
      <c r="L578"/>
      <c r="M578"/>
    </row>
    <row r="579" spans="1:13">
      <c r="A579"/>
      <c r="B579" s="41"/>
      <c r="C579"/>
      <c r="D579"/>
      <c r="E579" s="50"/>
      <c r="F579" s="50"/>
      <c r="G579" s="50"/>
      <c r="H579"/>
      <c r="I579" s="47"/>
      <c r="J579"/>
      <c r="K579"/>
      <c r="L579"/>
      <c r="M579"/>
    </row>
    <row r="580" spans="1:13">
      <c r="A580"/>
      <c r="B580" s="41"/>
      <c r="C580"/>
      <c r="D580"/>
      <c r="E580" s="50"/>
      <c r="F580" s="50"/>
      <c r="G580" s="50"/>
      <c r="H580"/>
      <c r="I580" s="47"/>
      <c r="J580"/>
      <c r="K580"/>
      <c r="L580"/>
      <c r="M580"/>
    </row>
    <row r="581" spans="1:13">
      <c r="A581"/>
      <c r="B581" s="41"/>
      <c r="C581"/>
      <c r="D581"/>
      <c r="E581" s="50"/>
      <c r="F581" s="50"/>
      <c r="G581" s="50"/>
      <c r="H581"/>
      <c r="I581" s="47"/>
      <c r="J581"/>
      <c r="K581"/>
      <c r="L581"/>
      <c r="M581"/>
    </row>
    <row r="582" spans="1:13">
      <c r="A582"/>
      <c r="B582" s="41"/>
      <c r="C582"/>
      <c r="D582"/>
      <c r="E582" s="50"/>
      <c r="F582" s="50"/>
      <c r="G582" s="50"/>
      <c r="H582"/>
      <c r="I582" s="47"/>
      <c r="J582"/>
      <c r="K582"/>
      <c r="L582"/>
      <c r="M582"/>
    </row>
    <row r="583" spans="1:13">
      <c r="A583"/>
      <c r="B583" s="41"/>
      <c r="C583"/>
      <c r="D583"/>
      <c r="E583" s="50"/>
      <c r="F583" s="50"/>
      <c r="G583" s="50"/>
      <c r="H583"/>
      <c r="I583" s="47"/>
      <c r="J583"/>
      <c r="K583"/>
      <c r="L583"/>
      <c r="M583"/>
    </row>
    <row r="584" spans="1:13">
      <c r="A584"/>
      <c r="B584" s="41"/>
      <c r="C584"/>
      <c r="D584"/>
      <c r="E584" s="50"/>
      <c r="F584" s="50"/>
      <c r="G584" s="50"/>
      <c r="H584"/>
      <c r="I584" s="47"/>
      <c r="J584"/>
      <c r="K584"/>
      <c r="L584"/>
      <c r="M584"/>
    </row>
    <row r="585" spans="1:13">
      <c r="A585"/>
      <c r="B585" s="41"/>
      <c r="C585"/>
      <c r="D585"/>
      <c r="E585" s="50"/>
      <c r="F585" s="50"/>
      <c r="G585" s="50"/>
      <c r="H585"/>
      <c r="I585" s="47"/>
      <c r="J585"/>
      <c r="K585"/>
      <c r="L585"/>
      <c r="M585"/>
    </row>
    <row r="586" spans="1:13">
      <c r="A586"/>
      <c r="B586" s="41"/>
      <c r="C586"/>
      <c r="D586"/>
      <c r="E586" s="50"/>
      <c r="F586" s="50"/>
      <c r="G586" s="50"/>
      <c r="H586"/>
      <c r="I586" s="47"/>
      <c r="J586"/>
      <c r="K586"/>
      <c r="L586"/>
      <c r="M586"/>
    </row>
    <row r="587" spans="1:13">
      <c r="A587"/>
      <c r="B587" s="41"/>
      <c r="C587"/>
      <c r="D587"/>
      <c r="E587" s="50"/>
      <c r="F587" s="50"/>
      <c r="G587" s="50"/>
      <c r="H587"/>
      <c r="I587" s="47"/>
      <c r="J587"/>
      <c r="K587"/>
      <c r="L587"/>
      <c r="M587"/>
    </row>
    <row r="588" spans="1:13">
      <c r="A588"/>
      <c r="B588" s="41"/>
      <c r="C588"/>
      <c r="D588"/>
      <c r="E588" s="50"/>
      <c r="F588" s="50"/>
      <c r="G588" s="50"/>
      <c r="H588"/>
      <c r="I588" s="47"/>
      <c r="J588"/>
      <c r="K588"/>
      <c r="L588"/>
      <c r="M588"/>
    </row>
    <row r="589" spans="1:13">
      <c r="A589"/>
      <c r="B589" s="41"/>
      <c r="C589"/>
      <c r="D589"/>
      <c r="E589" s="50"/>
      <c r="F589" s="50"/>
      <c r="G589" s="50"/>
      <c r="H589"/>
      <c r="I589" s="47"/>
      <c r="J589"/>
      <c r="K589"/>
      <c r="L589"/>
      <c r="M589"/>
    </row>
    <row r="590" spans="1:13">
      <c r="A590"/>
      <c r="B590" s="41"/>
      <c r="C590"/>
      <c r="D590"/>
      <c r="E590" s="50"/>
      <c r="F590" s="50"/>
      <c r="G590" s="50"/>
      <c r="H590"/>
      <c r="I590" s="47"/>
      <c r="J590"/>
      <c r="K590"/>
      <c r="L590"/>
      <c r="M590"/>
    </row>
    <row r="591" spans="1:13">
      <c r="A591"/>
      <c r="B591" s="41"/>
      <c r="C591"/>
      <c r="D591"/>
      <c r="E591" s="50"/>
      <c r="F591" s="50"/>
      <c r="G591" s="50"/>
      <c r="H591"/>
      <c r="I591" s="47"/>
      <c r="J591"/>
      <c r="K591"/>
      <c r="L591"/>
      <c r="M591"/>
    </row>
    <row r="592" spans="1:13">
      <c r="A592"/>
      <c r="B592" s="41"/>
      <c r="C592"/>
      <c r="D592"/>
      <c r="E592" s="50"/>
      <c r="F592" s="50"/>
      <c r="G592" s="50"/>
      <c r="H592"/>
      <c r="I592" s="47"/>
      <c r="J592"/>
      <c r="K592"/>
      <c r="L592"/>
      <c r="M592"/>
    </row>
    <row r="593" spans="1:13">
      <c r="A593"/>
      <c r="B593" s="41"/>
      <c r="C593"/>
      <c r="D593"/>
      <c r="E593" s="50"/>
      <c r="F593" s="50"/>
      <c r="G593" s="50"/>
      <c r="H593"/>
      <c r="I593" s="47"/>
      <c r="J593"/>
      <c r="K593"/>
      <c r="L593"/>
      <c r="M593"/>
    </row>
    <row r="594" spans="1:13">
      <c r="A594"/>
      <c r="B594" s="41"/>
      <c r="C594"/>
      <c r="D594"/>
      <c r="E594" s="50"/>
      <c r="F594" s="50"/>
      <c r="G594" s="50"/>
      <c r="H594"/>
      <c r="I594" s="47"/>
      <c r="J594"/>
      <c r="K594"/>
      <c r="L594"/>
      <c r="M594"/>
    </row>
    <row r="595" spans="1:13">
      <c r="A595"/>
      <c r="B595" s="41"/>
      <c r="C595"/>
      <c r="D595"/>
      <c r="E595" s="50"/>
      <c r="F595" s="50"/>
      <c r="G595" s="50"/>
      <c r="H595"/>
      <c r="I595" s="47"/>
      <c r="J595"/>
      <c r="K595"/>
      <c r="L595"/>
      <c r="M595"/>
    </row>
    <row r="596" spans="1:13">
      <c r="A596"/>
      <c r="B596" s="41"/>
      <c r="C596"/>
      <c r="D596"/>
      <c r="E596" s="50"/>
      <c r="F596" s="50"/>
      <c r="G596" s="50"/>
      <c r="H596"/>
      <c r="I596" s="47"/>
      <c r="J596"/>
      <c r="K596"/>
      <c r="L596"/>
      <c r="M596"/>
    </row>
    <row r="597" spans="1:13">
      <c r="A597"/>
      <c r="B597" s="41"/>
      <c r="C597"/>
      <c r="D597"/>
      <c r="E597" s="50"/>
      <c r="F597" s="50"/>
      <c r="G597" s="50"/>
      <c r="H597"/>
      <c r="I597" s="47"/>
      <c r="J597"/>
      <c r="K597"/>
      <c r="L597"/>
      <c r="M597"/>
    </row>
    <row r="598" spans="1:13">
      <c r="A598"/>
      <c r="B598" s="41"/>
      <c r="C598"/>
      <c r="D598"/>
      <c r="E598" s="50"/>
      <c r="F598" s="50"/>
      <c r="G598" s="50"/>
      <c r="H598"/>
      <c r="I598" s="47"/>
      <c r="J598"/>
      <c r="K598"/>
      <c r="L598"/>
      <c r="M598"/>
    </row>
    <row r="599" spans="1:13">
      <c r="A599"/>
      <c r="B599" s="41"/>
      <c r="C599"/>
      <c r="D599"/>
      <c r="E599" s="50"/>
      <c r="F599" s="50"/>
      <c r="G599" s="50"/>
      <c r="H599"/>
      <c r="I599" s="47"/>
      <c r="J599"/>
      <c r="K599"/>
      <c r="L599"/>
      <c r="M599"/>
    </row>
    <row r="600" spans="1:13">
      <c r="A600"/>
      <c r="B600" s="41"/>
      <c r="C600"/>
      <c r="D600"/>
      <c r="E600" s="50"/>
      <c r="F600" s="50"/>
      <c r="G600" s="50"/>
      <c r="H600"/>
      <c r="I600" s="47"/>
      <c r="J600"/>
      <c r="K600"/>
      <c r="L600"/>
      <c r="M600"/>
    </row>
    <row r="601" spans="1:13">
      <c r="A601"/>
      <c r="B601" s="41"/>
      <c r="C601"/>
      <c r="D601"/>
      <c r="E601" s="50"/>
      <c r="F601" s="50"/>
      <c r="G601" s="50"/>
      <c r="H601"/>
      <c r="I601" s="47"/>
      <c r="J601"/>
      <c r="K601"/>
      <c r="L601"/>
      <c r="M601"/>
    </row>
    <row r="602" spans="1:13">
      <c r="A602"/>
      <c r="B602" s="41"/>
      <c r="C602"/>
      <c r="D602"/>
      <c r="E602" s="50"/>
      <c r="F602" s="50"/>
      <c r="G602" s="50"/>
      <c r="H602"/>
      <c r="I602" s="47"/>
      <c r="J602"/>
      <c r="K602"/>
      <c r="L602"/>
      <c r="M602"/>
    </row>
    <row r="603" spans="1:13">
      <c r="A603"/>
      <c r="B603" s="41"/>
      <c r="C603"/>
      <c r="D603"/>
      <c r="E603" s="50"/>
      <c r="F603" s="50"/>
      <c r="G603" s="50"/>
      <c r="H603"/>
      <c r="I603" s="47"/>
      <c r="J603"/>
      <c r="K603"/>
      <c r="L603"/>
      <c r="M603"/>
    </row>
    <row r="604" spans="1:13">
      <c r="A604"/>
      <c r="B604" s="41"/>
      <c r="C604"/>
      <c r="D604"/>
      <c r="E604" s="50"/>
      <c r="F604" s="50"/>
      <c r="G604" s="50"/>
      <c r="H604"/>
      <c r="I604" s="47"/>
      <c r="J604"/>
      <c r="K604"/>
      <c r="L604"/>
      <c r="M604"/>
    </row>
    <row r="605" spans="1:13">
      <c r="A605"/>
      <c r="B605" s="41"/>
      <c r="C605"/>
      <c r="D605"/>
      <c r="E605" s="50"/>
      <c r="F605" s="50"/>
      <c r="G605" s="50"/>
      <c r="H605"/>
      <c r="I605" s="47"/>
      <c r="J605"/>
      <c r="K605"/>
      <c r="L605"/>
      <c r="M605"/>
    </row>
    <row r="606" spans="1:13">
      <c r="A606"/>
      <c r="B606" s="41"/>
      <c r="C606"/>
      <c r="D606"/>
      <c r="E606" s="50"/>
      <c r="F606" s="50"/>
      <c r="G606" s="50"/>
      <c r="H606"/>
      <c r="I606" s="47"/>
      <c r="J606"/>
      <c r="K606"/>
      <c r="L606"/>
      <c r="M606"/>
    </row>
    <row r="607" spans="1:13">
      <c r="A607"/>
      <c r="B607" s="41"/>
      <c r="C607"/>
      <c r="D607"/>
      <c r="E607" s="50"/>
      <c r="F607" s="50"/>
      <c r="G607" s="50"/>
      <c r="H607"/>
      <c r="I607" s="47"/>
      <c r="J607"/>
      <c r="K607"/>
      <c r="L607"/>
      <c r="M607"/>
    </row>
    <row r="608" spans="1:13">
      <c r="A608"/>
      <c r="B608" s="41"/>
      <c r="C608"/>
      <c r="D608"/>
      <c r="E608" s="50"/>
      <c r="F608" s="50"/>
      <c r="G608" s="50"/>
      <c r="H608"/>
      <c r="I608" s="47"/>
      <c r="J608"/>
      <c r="K608"/>
      <c r="L608"/>
      <c r="M608"/>
    </row>
    <row r="609" spans="1:13">
      <c r="A609"/>
      <c r="B609" s="41"/>
      <c r="C609"/>
      <c r="D609"/>
      <c r="E609" s="50"/>
      <c r="F609" s="50"/>
      <c r="G609" s="50"/>
      <c r="H609"/>
      <c r="I609" s="47"/>
      <c r="J609"/>
      <c r="K609"/>
      <c r="L609"/>
      <c r="M609"/>
    </row>
    <row r="610" spans="1:13">
      <c r="A610"/>
      <c r="B610" s="41"/>
      <c r="C610"/>
      <c r="D610"/>
      <c r="E610" s="50"/>
      <c r="F610" s="50"/>
      <c r="G610" s="50"/>
      <c r="H610"/>
      <c r="I610" s="47"/>
      <c r="J610"/>
      <c r="K610"/>
      <c r="L610"/>
      <c r="M610"/>
    </row>
    <row r="611" spans="1:13">
      <c r="A611"/>
      <c r="B611" s="41"/>
      <c r="C611"/>
      <c r="D611"/>
      <c r="E611" s="50"/>
      <c r="F611" s="50"/>
      <c r="G611" s="50"/>
      <c r="H611"/>
      <c r="I611" s="47"/>
      <c r="J611"/>
      <c r="K611"/>
      <c r="L611"/>
      <c r="M611"/>
    </row>
    <row r="612" spans="1:13">
      <c r="A612"/>
      <c r="B612" s="41"/>
      <c r="C612"/>
      <c r="D612"/>
      <c r="E612" s="50"/>
      <c r="F612" s="50"/>
      <c r="G612" s="50"/>
      <c r="H612"/>
      <c r="I612" s="47"/>
      <c r="J612"/>
      <c r="K612"/>
      <c r="L612"/>
      <c r="M612"/>
    </row>
    <row r="613" spans="1:13">
      <c r="A613"/>
      <c r="B613" s="41"/>
      <c r="C613"/>
      <c r="D613"/>
      <c r="E613" s="50"/>
      <c r="F613" s="50"/>
      <c r="G613" s="50"/>
      <c r="H613"/>
      <c r="I613" s="47"/>
      <c r="J613"/>
      <c r="K613"/>
      <c r="L613"/>
      <c r="M613"/>
    </row>
    <row r="614" spans="1:13">
      <c r="A614"/>
      <c r="B614" s="41"/>
      <c r="C614"/>
      <c r="D614"/>
      <c r="E614" s="50"/>
      <c r="F614" s="50"/>
      <c r="G614" s="50"/>
      <c r="H614"/>
      <c r="I614" s="47"/>
      <c r="J614"/>
      <c r="K614"/>
      <c r="L614"/>
      <c r="M614"/>
    </row>
    <row r="615" spans="1:13">
      <c r="A615"/>
      <c r="B615" s="41"/>
      <c r="C615"/>
      <c r="D615"/>
      <c r="E615" s="50"/>
      <c r="F615" s="50"/>
      <c r="G615" s="50"/>
      <c r="H615"/>
      <c r="I615" s="47"/>
      <c r="J615"/>
      <c r="K615"/>
      <c r="L615"/>
      <c r="M615"/>
    </row>
    <row r="616" spans="1:13">
      <c r="A616"/>
      <c r="B616" s="41"/>
      <c r="C616"/>
      <c r="D616"/>
      <c r="E616" s="50"/>
      <c r="F616" s="50"/>
      <c r="G616" s="50"/>
      <c r="H616"/>
      <c r="I616" s="47"/>
      <c r="J616"/>
      <c r="K616"/>
      <c r="L616"/>
      <c r="M616"/>
    </row>
    <row r="617" spans="1:13">
      <c r="A617"/>
      <c r="B617" s="41"/>
      <c r="C617"/>
      <c r="D617"/>
      <c r="E617" s="50"/>
      <c r="F617" s="50"/>
      <c r="G617" s="50"/>
      <c r="H617"/>
      <c r="I617" s="47"/>
      <c r="J617"/>
      <c r="K617"/>
      <c r="L617"/>
      <c r="M617"/>
    </row>
    <row r="618" spans="1:13">
      <c r="A618"/>
      <c r="B618" s="41"/>
      <c r="C618"/>
      <c r="D618"/>
      <c r="E618" s="50"/>
      <c r="F618" s="50"/>
      <c r="G618" s="50"/>
      <c r="H618"/>
      <c r="I618" s="47"/>
      <c r="J618"/>
      <c r="K618"/>
      <c r="L618"/>
      <c r="M618"/>
    </row>
    <row r="619" spans="1:13">
      <c r="A619"/>
      <c r="B619" s="41"/>
      <c r="C619"/>
      <c r="D619"/>
      <c r="E619" s="50"/>
      <c r="F619" s="50"/>
      <c r="G619" s="50"/>
      <c r="H619"/>
      <c r="I619" s="47"/>
      <c r="J619"/>
      <c r="K619"/>
      <c r="L619"/>
      <c r="M619"/>
    </row>
    <row r="620" spans="1:13">
      <c r="A620"/>
      <c r="B620" s="41"/>
      <c r="C620"/>
      <c r="D620"/>
      <c r="E620" s="50"/>
      <c r="F620" s="50"/>
      <c r="G620" s="50"/>
      <c r="H620"/>
      <c r="I620" s="47"/>
      <c r="J620"/>
      <c r="K620"/>
      <c r="L620"/>
      <c r="M620"/>
    </row>
    <row r="621" spans="1:13">
      <c r="A621"/>
      <c r="B621" s="41"/>
      <c r="C621"/>
      <c r="D621"/>
      <c r="E621" s="50"/>
      <c r="F621" s="50"/>
      <c r="G621" s="50"/>
      <c r="H621"/>
      <c r="I621" s="47"/>
      <c r="J621"/>
      <c r="K621"/>
      <c r="L621"/>
      <c r="M621"/>
    </row>
    <row r="622" spans="1:13">
      <c r="A622"/>
      <c r="B622" s="41"/>
      <c r="C622"/>
      <c r="D622"/>
      <c r="E622" s="50"/>
      <c r="F622" s="50"/>
      <c r="G622" s="50"/>
      <c r="H622"/>
      <c r="I622" s="47"/>
      <c r="J622"/>
      <c r="K622"/>
      <c r="L622"/>
      <c r="M622"/>
    </row>
    <row r="623" spans="1:13">
      <c r="A623"/>
      <c r="B623" s="41"/>
      <c r="C623"/>
      <c r="D623"/>
      <c r="E623" s="50"/>
      <c r="F623" s="50"/>
      <c r="G623" s="50"/>
      <c r="H623"/>
      <c r="I623" s="47"/>
      <c r="J623"/>
      <c r="K623"/>
      <c r="L623"/>
      <c r="M623"/>
    </row>
    <row r="624" spans="1:13">
      <c r="A624"/>
      <c r="B624" s="41"/>
      <c r="C624"/>
      <c r="D624"/>
      <c r="E624" s="50"/>
      <c r="F624" s="50"/>
      <c r="G624" s="50"/>
      <c r="H624"/>
      <c r="I624" s="47"/>
      <c r="J624"/>
      <c r="K624"/>
      <c r="L624"/>
      <c r="M624"/>
    </row>
    <row r="625" spans="1:13">
      <c r="A625"/>
      <c r="B625" s="41"/>
      <c r="C625"/>
      <c r="D625"/>
      <c r="E625" s="50"/>
      <c r="F625" s="50"/>
      <c r="G625" s="50"/>
      <c r="H625"/>
      <c r="I625" s="47"/>
      <c r="J625"/>
      <c r="K625"/>
      <c r="L625"/>
      <c r="M625"/>
    </row>
    <row r="626" spans="1:13">
      <c r="A626"/>
      <c r="B626" s="41"/>
      <c r="C626"/>
      <c r="D626"/>
      <c r="E626" s="50"/>
      <c r="F626" s="50"/>
      <c r="G626" s="50"/>
      <c r="H626"/>
      <c r="I626" s="47"/>
      <c r="J626"/>
      <c r="K626"/>
      <c r="L626"/>
      <c r="M626"/>
    </row>
    <row r="627" spans="1:13">
      <c r="A627"/>
      <c r="B627" s="41"/>
      <c r="C627"/>
      <c r="D627"/>
      <c r="E627" s="50"/>
      <c r="F627" s="50"/>
      <c r="G627" s="50"/>
      <c r="H627"/>
      <c r="I627" s="47"/>
      <c r="J627"/>
      <c r="K627"/>
      <c r="L627"/>
      <c r="M627"/>
    </row>
    <row r="628" spans="1:13">
      <c r="A628"/>
      <c r="B628" s="41"/>
      <c r="C628"/>
      <c r="D628"/>
      <c r="E628" s="50"/>
      <c r="F628" s="50"/>
      <c r="G628" s="50"/>
      <c r="H628"/>
      <c r="I628" s="47"/>
      <c r="J628"/>
      <c r="K628"/>
      <c r="L628"/>
      <c r="M628"/>
    </row>
    <row r="629" spans="1:13">
      <c r="A629"/>
      <c r="B629" s="41"/>
      <c r="C629"/>
      <c r="D629"/>
      <c r="E629" s="50"/>
      <c r="F629" s="50"/>
      <c r="G629" s="50"/>
      <c r="H629"/>
      <c r="I629" s="47"/>
      <c r="J629"/>
      <c r="K629"/>
      <c r="L629"/>
      <c r="M629"/>
    </row>
    <row r="630" spans="1:13">
      <c r="A630"/>
      <c r="B630" s="41"/>
      <c r="C630"/>
      <c r="D630"/>
      <c r="E630" s="50"/>
      <c r="F630" s="50"/>
      <c r="G630" s="50"/>
      <c r="H630"/>
      <c r="I630" s="47"/>
      <c r="J630"/>
      <c r="K630"/>
      <c r="L630"/>
      <c r="M630"/>
    </row>
    <row r="631" spans="1:13">
      <c r="A631"/>
      <c r="B631" s="41"/>
      <c r="C631"/>
      <c r="D631"/>
      <c r="E631" s="50"/>
      <c r="F631" s="50"/>
      <c r="G631" s="50"/>
      <c r="H631"/>
      <c r="I631" s="47"/>
      <c r="J631"/>
      <c r="K631"/>
      <c r="L631"/>
      <c r="M631"/>
    </row>
    <row r="632" spans="1:13">
      <c r="A632"/>
      <c r="B632" s="41"/>
      <c r="C632"/>
      <c r="D632"/>
      <c r="E632" s="50"/>
      <c r="F632" s="50"/>
      <c r="G632" s="50"/>
      <c r="H632"/>
      <c r="I632" s="47"/>
      <c r="J632"/>
      <c r="K632"/>
      <c r="L632"/>
      <c r="M632"/>
    </row>
    <row r="633" spans="1:13">
      <c r="A633"/>
      <c r="B633" s="41"/>
      <c r="C633"/>
      <c r="D633"/>
      <c r="E633" s="50"/>
      <c r="F633" s="50"/>
      <c r="G633" s="50"/>
      <c r="H633"/>
      <c r="I633" s="47"/>
      <c r="J633"/>
      <c r="K633"/>
      <c r="L633"/>
      <c r="M633"/>
    </row>
    <row r="634" spans="1:13">
      <c r="A634"/>
      <c r="B634" s="41"/>
      <c r="C634"/>
      <c r="D634"/>
      <c r="E634" s="50"/>
      <c r="F634" s="50"/>
      <c r="G634" s="50"/>
      <c r="H634"/>
      <c r="I634" s="47"/>
      <c r="J634"/>
      <c r="K634"/>
      <c r="L634"/>
      <c r="M634"/>
    </row>
    <row r="635" spans="1:13">
      <c r="A635"/>
      <c r="B635" s="41"/>
      <c r="C635"/>
      <c r="D635"/>
      <c r="E635" s="50"/>
      <c r="F635" s="50"/>
      <c r="G635" s="50"/>
      <c r="H635"/>
      <c r="I635" s="47"/>
      <c r="J635"/>
      <c r="K635"/>
      <c r="L635"/>
      <c r="M635"/>
    </row>
    <row r="636" spans="1:13">
      <c r="A636"/>
      <c r="B636" s="41"/>
      <c r="C636"/>
      <c r="D636"/>
      <c r="E636" s="50"/>
      <c r="F636" s="50"/>
      <c r="G636" s="50"/>
      <c r="H636"/>
      <c r="I636" s="47"/>
      <c r="J636"/>
      <c r="K636"/>
      <c r="L636"/>
      <c r="M636"/>
    </row>
    <row r="637" spans="1:13">
      <c r="A637"/>
      <c r="B637" s="41"/>
      <c r="C637"/>
      <c r="D637"/>
      <c r="E637" s="50"/>
      <c r="F637" s="50"/>
      <c r="G637" s="50"/>
      <c r="H637"/>
      <c r="I637" s="47"/>
      <c r="J637"/>
      <c r="K637"/>
      <c r="L637"/>
      <c r="M637"/>
    </row>
    <row r="638" spans="1:13">
      <c r="A638"/>
      <c r="B638" s="41"/>
      <c r="C638"/>
      <c r="D638"/>
      <c r="E638" s="50"/>
      <c r="F638" s="50"/>
      <c r="G638" s="50"/>
      <c r="H638"/>
      <c r="I638" s="47"/>
      <c r="J638"/>
      <c r="K638"/>
      <c r="L638"/>
      <c r="M638"/>
    </row>
    <row r="639" spans="1:13">
      <c r="A639"/>
      <c r="B639" s="41"/>
      <c r="C639"/>
      <c r="D639"/>
      <c r="E639" s="50"/>
      <c r="F639" s="50"/>
      <c r="G639" s="50"/>
      <c r="H639"/>
      <c r="I639" s="47"/>
      <c r="J639"/>
      <c r="K639"/>
      <c r="L639"/>
      <c r="M639"/>
    </row>
    <row r="640" spans="1:13">
      <c r="A640"/>
      <c r="B640" s="41"/>
      <c r="C640"/>
      <c r="D640"/>
      <c r="E640" s="50"/>
      <c r="F640" s="50"/>
      <c r="G640" s="50"/>
      <c r="H640"/>
      <c r="I640" s="47"/>
      <c r="J640"/>
      <c r="K640"/>
      <c r="L640"/>
      <c r="M640"/>
    </row>
    <row r="641" spans="1:13">
      <c r="A641"/>
      <c r="B641" s="41"/>
      <c r="C641"/>
      <c r="D641"/>
      <c r="E641" s="50"/>
      <c r="F641" s="50"/>
      <c r="G641" s="50"/>
      <c r="H641"/>
      <c r="I641" s="47"/>
      <c r="J641"/>
      <c r="K641"/>
      <c r="L641"/>
      <c r="M641"/>
    </row>
    <row r="642" spans="1:13">
      <c r="A642"/>
      <c r="B642" s="41"/>
      <c r="C642"/>
      <c r="D642"/>
      <c r="E642" s="50"/>
      <c r="F642" s="50"/>
      <c r="G642" s="50"/>
      <c r="H642"/>
      <c r="I642" s="47"/>
      <c r="J642"/>
      <c r="K642"/>
      <c r="L642"/>
      <c r="M642"/>
    </row>
    <row r="643" spans="1:13">
      <c r="A643"/>
      <c r="B643" s="41"/>
      <c r="C643"/>
      <c r="D643"/>
      <c r="E643" s="50"/>
      <c r="F643" s="50"/>
      <c r="G643" s="50"/>
      <c r="H643"/>
      <c r="I643" s="47"/>
      <c r="J643"/>
      <c r="K643"/>
      <c r="L643"/>
      <c r="M643"/>
    </row>
    <row r="644" spans="1:13">
      <c r="A644"/>
      <c r="B644" s="41"/>
      <c r="C644"/>
      <c r="D644"/>
      <c r="E644" s="50"/>
      <c r="F644" s="50"/>
      <c r="G644" s="50"/>
      <c r="H644"/>
      <c r="I644" s="47"/>
      <c r="J644"/>
      <c r="K644"/>
      <c r="L644"/>
      <c r="M644"/>
    </row>
    <row r="645" spans="1:13">
      <c r="A645"/>
      <c r="B645" s="41"/>
      <c r="C645"/>
      <c r="D645"/>
      <c r="E645" s="50"/>
      <c r="F645" s="50"/>
      <c r="G645" s="50"/>
      <c r="H645"/>
      <c r="I645" s="47"/>
      <c r="J645"/>
      <c r="K645"/>
      <c r="L645"/>
      <c r="M645"/>
    </row>
    <row r="646" spans="1:13">
      <c r="A646"/>
      <c r="B646" s="41"/>
      <c r="C646"/>
      <c r="D646"/>
      <c r="E646" s="50"/>
      <c r="F646" s="50"/>
      <c r="G646" s="50"/>
      <c r="H646"/>
      <c r="I646" s="47"/>
      <c r="J646"/>
      <c r="K646"/>
      <c r="L646"/>
      <c r="M646"/>
    </row>
    <row r="647" spans="1:13">
      <c r="A647"/>
      <c r="B647" s="41"/>
      <c r="C647"/>
      <c r="D647"/>
      <c r="E647" s="50"/>
      <c r="F647" s="50"/>
      <c r="G647" s="50"/>
      <c r="H647"/>
      <c r="I647" s="47"/>
      <c r="J647"/>
      <c r="K647"/>
      <c r="L647"/>
      <c r="M647"/>
    </row>
    <row r="648" spans="1:13">
      <c r="A648"/>
      <c r="B648" s="41"/>
      <c r="C648"/>
      <c r="D648"/>
      <c r="E648" s="50"/>
      <c r="F648" s="50"/>
      <c r="G648" s="50"/>
      <c r="H648"/>
      <c r="I648" s="47"/>
      <c r="J648"/>
      <c r="K648"/>
      <c r="L648"/>
      <c r="M648"/>
    </row>
    <row r="649" spans="1:13">
      <c r="A649"/>
      <c r="B649" s="41"/>
      <c r="C649"/>
      <c r="D649"/>
      <c r="E649" s="50"/>
      <c r="F649" s="50"/>
      <c r="G649" s="50"/>
      <c r="H649"/>
      <c r="I649" s="47"/>
      <c r="J649"/>
      <c r="K649"/>
      <c r="L649"/>
      <c r="M649"/>
    </row>
    <row r="650" spans="1:13">
      <c r="A650"/>
      <c r="B650" s="41"/>
      <c r="C650"/>
      <c r="D650"/>
      <c r="E650" s="50"/>
      <c r="F650" s="50"/>
      <c r="G650" s="50"/>
      <c r="H650"/>
      <c r="I650" s="47"/>
      <c r="J650"/>
      <c r="K650"/>
      <c r="L650"/>
      <c r="M650"/>
    </row>
    <row r="651" spans="1:13">
      <c r="A651"/>
      <c r="B651" s="41"/>
      <c r="C651"/>
      <c r="D651"/>
      <c r="E651" s="50"/>
      <c r="F651" s="50"/>
      <c r="G651" s="50"/>
      <c r="H651"/>
      <c r="I651" s="47"/>
      <c r="J651"/>
      <c r="K651"/>
      <c r="L651"/>
      <c r="M651"/>
    </row>
    <row r="652" spans="1:13">
      <c r="A652"/>
      <c r="B652" s="41"/>
      <c r="C652"/>
      <c r="D652"/>
      <c r="E652" s="50"/>
      <c r="F652" s="50"/>
      <c r="G652" s="50"/>
      <c r="H652"/>
      <c r="I652" s="47"/>
      <c r="J652"/>
      <c r="K652"/>
      <c r="L652"/>
      <c r="M652"/>
    </row>
    <row r="653" spans="1:13">
      <c r="A653"/>
      <c r="B653" s="41"/>
      <c r="C653"/>
      <c r="D653"/>
      <c r="E653" s="50"/>
      <c r="F653" s="50"/>
      <c r="G653" s="50"/>
      <c r="H653"/>
      <c r="I653" s="47"/>
      <c r="J653"/>
      <c r="K653"/>
      <c r="L653"/>
      <c r="M653"/>
    </row>
    <row r="654" spans="1:13">
      <c r="A654"/>
      <c r="B654" s="41"/>
      <c r="C654"/>
      <c r="D654"/>
      <c r="E654" s="50"/>
      <c r="F654" s="50"/>
      <c r="G654" s="50"/>
      <c r="H654"/>
      <c r="I654" s="47"/>
      <c r="J654"/>
      <c r="K654"/>
      <c r="L654"/>
      <c r="M654"/>
    </row>
    <row r="655" spans="1:13">
      <c r="A655"/>
      <c r="B655" s="41"/>
      <c r="C655"/>
      <c r="D655"/>
      <c r="E655" s="50"/>
      <c r="F655" s="50"/>
      <c r="G655" s="50"/>
      <c r="H655"/>
      <c r="I655" s="47"/>
      <c r="J655"/>
      <c r="K655"/>
      <c r="L655"/>
      <c r="M655"/>
    </row>
    <row r="656" spans="1:13">
      <c r="A656"/>
      <c r="B656" s="41"/>
      <c r="C656"/>
      <c r="D656"/>
      <c r="E656" s="50"/>
      <c r="F656" s="50"/>
      <c r="G656" s="50"/>
      <c r="H656"/>
      <c r="I656" s="47"/>
      <c r="J656"/>
      <c r="K656"/>
      <c r="L656"/>
      <c r="M656"/>
    </row>
    <row r="657" spans="1:13">
      <c r="A657"/>
      <c r="B657" s="41"/>
      <c r="C657"/>
      <c r="D657"/>
      <c r="E657" s="50"/>
      <c r="F657" s="50"/>
      <c r="G657" s="50"/>
      <c r="H657"/>
      <c r="I657" s="47"/>
      <c r="J657"/>
      <c r="K657"/>
      <c r="L657"/>
      <c r="M657"/>
    </row>
    <row r="658" spans="1:13">
      <c r="A658"/>
      <c r="B658" s="41"/>
      <c r="C658"/>
      <c r="D658"/>
      <c r="E658" s="50"/>
      <c r="F658" s="50"/>
      <c r="G658" s="50"/>
      <c r="H658"/>
      <c r="I658" s="47"/>
      <c r="J658"/>
      <c r="K658"/>
      <c r="L658"/>
      <c r="M658"/>
    </row>
    <row r="659" spans="1:13">
      <c r="A659"/>
      <c r="B659" s="41"/>
      <c r="C659"/>
      <c r="D659"/>
      <c r="E659" s="50"/>
      <c r="F659" s="50"/>
      <c r="G659" s="50"/>
      <c r="H659"/>
      <c r="I659" s="47"/>
      <c r="J659"/>
      <c r="K659"/>
      <c r="L659"/>
      <c r="M659"/>
    </row>
    <row r="660" spans="1:13">
      <c r="A660"/>
      <c r="B660" s="41"/>
      <c r="C660"/>
      <c r="D660"/>
      <c r="E660" s="50"/>
      <c r="F660" s="50"/>
      <c r="G660" s="50"/>
      <c r="H660"/>
      <c r="I660" s="47"/>
      <c r="J660"/>
      <c r="K660"/>
      <c r="L660"/>
      <c r="M660"/>
    </row>
    <row r="661" spans="1:13">
      <c r="A661"/>
      <c r="B661" s="41"/>
      <c r="C661"/>
      <c r="D661"/>
      <c r="E661" s="50"/>
      <c r="F661" s="50"/>
      <c r="G661" s="50"/>
      <c r="H661"/>
      <c r="I661" s="47"/>
      <c r="J661"/>
      <c r="K661"/>
      <c r="L661"/>
      <c r="M661"/>
    </row>
    <row r="662" spans="1:13">
      <c r="A662"/>
      <c r="B662" s="41"/>
      <c r="C662"/>
      <c r="D662"/>
      <c r="E662" s="50"/>
      <c r="F662" s="50"/>
      <c r="G662" s="50"/>
      <c r="H662"/>
      <c r="I662" s="47"/>
      <c r="J662"/>
      <c r="K662"/>
      <c r="L662"/>
      <c r="M662"/>
    </row>
    <row r="663" spans="1:13">
      <c r="A663"/>
      <c r="B663" s="41"/>
      <c r="C663"/>
      <c r="D663"/>
      <c r="E663" s="50"/>
      <c r="F663" s="50"/>
      <c r="G663" s="50"/>
      <c r="H663"/>
      <c r="I663" s="47"/>
      <c r="J663"/>
      <c r="K663"/>
      <c r="L663"/>
      <c r="M663"/>
    </row>
    <row r="664" spans="1:13">
      <c r="A664"/>
      <c r="B664" s="41"/>
      <c r="C664"/>
      <c r="D664"/>
      <c r="E664" s="50"/>
      <c r="F664" s="50"/>
      <c r="G664" s="50"/>
      <c r="H664"/>
      <c r="I664" s="47"/>
      <c r="J664"/>
      <c r="K664"/>
      <c r="L664"/>
      <c r="M664"/>
    </row>
    <row r="665" spans="1:13">
      <c r="A665"/>
      <c r="B665" s="41"/>
      <c r="C665"/>
      <c r="D665"/>
      <c r="E665" s="50"/>
      <c r="F665" s="50"/>
      <c r="G665" s="50"/>
      <c r="H665"/>
      <c r="I665" s="47"/>
      <c r="J665"/>
      <c r="K665"/>
      <c r="L665"/>
      <c r="M665"/>
    </row>
    <row r="666" spans="1:13">
      <c r="A666"/>
      <c r="B666" s="41"/>
      <c r="C666"/>
      <c r="D666"/>
      <c r="E666" s="50"/>
      <c r="F666" s="50"/>
      <c r="G666" s="50"/>
      <c r="H666"/>
      <c r="I666" s="47"/>
      <c r="J666"/>
      <c r="K666"/>
      <c r="L666"/>
      <c r="M666"/>
    </row>
    <row r="667" spans="1:13">
      <c r="A667"/>
      <c r="B667" s="41"/>
      <c r="C667"/>
      <c r="D667"/>
      <c r="E667" s="50"/>
      <c r="F667" s="50"/>
      <c r="G667" s="50"/>
      <c r="H667"/>
      <c r="I667" s="47"/>
      <c r="J667"/>
      <c r="K667"/>
      <c r="L667"/>
      <c r="M667"/>
    </row>
    <row r="668" spans="1:13">
      <c r="A668"/>
      <c r="B668" s="41"/>
      <c r="C668"/>
      <c r="D668"/>
      <c r="E668" s="50"/>
      <c r="F668" s="50"/>
      <c r="G668" s="50"/>
      <c r="H668"/>
      <c r="I668" s="47"/>
      <c r="J668"/>
      <c r="K668"/>
      <c r="L668"/>
      <c r="M668"/>
    </row>
    <row r="669" spans="1:13">
      <c r="A669"/>
      <c r="B669" s="41"/>
      <c r="C669"/>
      <c r="D669"/>
      <c r="E669" s="50"/>
      <c r="F669" s="50"/>
      <c r="G669" s="50"/>
      <c r="H669"/>
      <c r="I669" s="47"/>
      <c r="J669"/>
      <c r="K669"/>
      <c r="L669"/>
      <c r="M669"/>
    </row>
    <row r="670" spans="1:13">
      <c r="A670"/>
      <c r="B670" s="41"/>
      <c r="C670"/>
      <c r="D670"/>
      <c r="E670" s="50"/>
      <c r="F670" s="50"/>
      <c r="G670" s="50"/>
      <c r="H670"/>
      <c r="I670" s="47"/>
      <c r="J670"/>
      <c r="K670"/>
      <c r="L670"/>
      <c r="M670"/>
    </row>
    <row r="671" spans="1:13">
      <c r="A671"/>
      <c r="B671" s="41"/>
      <c r="C671"/>
      <c r="D671"/>
      <c r="E671" s="50"/>
      <c r="F671" s="50"/>
      <c r="G671" s="50"/>
      <c r="H671"/>
      <c r="I671" s="47"/>
      <c r="J671"/>
      <c r="K671"/>
      <c r="L671"/>
      <c r="M671"/>
    </row>
    <row r="672" spans="1:13">
      <c r="A672"/>
      <c r="B672" s="41"/>
      <c r="C672"/>
      <c r="D672"/>
      <c r="E672" s="50"/>
      <c r="F672" s="50"/>
      <c r="G672" s="50"/>
      <c r="H672"/>
      <c r="I672" s="47"/>
      <c r="J672"/>
      <c r="K672"/>
      <c r="L672"/>
      <c r="M672"/>
    </row>
    <row r="673" spans="1:13">
      <c r="A673"/>
      <c r="B673" s="41"/>
      <c r="C673"/>
      <c r="D673"/>
      <c r="E673" s="50"/>
      <c r="F673" s="50"/>
      <c r="G673" s="50"/>
      <c r="H673"/>
      <c r="I673" s="47"/>
      <c r="J673"/>
      <c r="K673"/>
      <c r="L673"/>
      <c r="M673"/>
    </row>
    <row r="674" spans="1:13">
      <c r="A674"/>
      <c r="B674" s="41"/>
      <c r="C674"/>
      <c r="D674"/>
      <c r="E674" s="50"/>
      <c r="F674" s="50"/>
      <c r="G674" s="50"/>
      <c r="H674"/>
      <c r="I674" s="47"/>
      <c r="J674"/>
      <c r="K674"/>
      <c r="L674"/>
      <c r="M674"/>
    </row>
    <row r="675" spans="1:13">
      <c r="A675"/>
      <c r="B675" s="41"/>
      <c r="C675"/>
      <c r="D675"/>
      <c r="E675" s="50"/>
      <c r="F675" s="50"/>
      <c r="G675" s="50"/>
      <c r="H675"/>
      <c r="I675" s="47"/>
      <c r="J675"/>
      <c r="K675"/>
      <c r="L675"/>
      <c r="M675"/>
    </row>
    <row r="676" spans="1:13">
      <c r="A676"/>
      <c r="B676" s="41"/>
      <c r="C676"/>
      <c r="D676"/>
      <c r="E676" s="50"/>
      <c r="F676" s="50"/>
      <c r="G676" s="50"/>
      <c r="H676"/>
      <c r="I676" s="47"/>
      <c r="J676"/>
      <c r="K676"/>
      <c r="L676"/>
      <c r="M676"/>
    </row>
    <row r="677" spans="1:13">
      <c r="A677"/>
      <c r="B677" s="41"/>
      <c r="C677"/>
      <c r="D677"/>
      <c r="E677" s="50"/>
      <c r="F677" s="50"/>
      <c r="G677" s="50"/>
      <c r="H677"/>
      <c r="I677" s="47"/>
      <c r="J677"/>
      <c r="K677"/>
      <c r="L677"/>
      <c r="M677"/>
    </row>
    <row r="678" spans="1:13">
      <c r="A678"/>
      <c r="B678" s="41"/>
      <c r="C678"/>
      <c r="D678"/>
      <c r="E678" s="50"/>
      <c r="F678" s="50"/>
      <c r="G678" s="50"/>
      <c r="H678"/>
      <c r="I678" s="47"/>
      <c r="J678"/>
      <c r="K678"/>
      <c r="L678"/>
      <c r="M678"/>
    </row>
    <row r="679" spans="1:13">
      <c r="A679"/>
      <c r="B679" s="41"/>
      <c r="C679"/>
      <c r="D679"/>
      <c r="E679" s="50"/>
      <c r="F679" s="50"/>
      <c r="G679" s="50"/>
      <c r="H679"/>
      <c r="I679" s="47"/>
      <c r="J679"/>
      <c r="K679"/>
      <c r="L679"/>
      <c r="M679"/>
    </row>
    <row r="680" spans="1:13">
      <c r="A680"/>
      <c r="B680" s="41"/>
      <c r="C680"/>
      <c r="D680"/>
      <c r="E680" s="50"/>
      <c r="F680" s="50"/>
      <c r="G680" s="50"/>
      <c r="H680"/>
      <c r="I680" s="47"/>
      <c r="J680"/>
      <c r="K680"/>
      <c r="L680"/>
      <c r="M680"/>
    </row>
    <row r="681" spans="1:13">
      <c r="A681"/>
      <c r="B681" s="41"/>
      <c r="C681"/>
      <c r="D681"/>
      <c r="E681" s="50"/>
      <c r="F681" s="50"/>
      <c r="G681" s="50"/>
      <c r="H681"/>
      <c r="I681" s="47"/>
      <c r="J681"/>
      <c r="K681"/>
      <c r="L681"/>
      <c r="M681"/>
    </row>
    <row r="682" spans="1:13">
      <c r="A682"/>
      <c r="B682" s="41"/>
      <c r="C682"/>
      <c r="D682"/>
      <c r="E682" s="50"/>
      <c r="F682" s="50"/>
      <c r="G682" s="50"/>
      <c r="H682"/>
      <c r="I682" s="47"/>
      <c r="J682"/>
      <c r="K682"/>
      <c r="L682"/>
      <c r="M682"/>
    </row>
    <row r="683" spans="1:13">
      <c r="A683"/>
      <c r="B683" s="41"/>
      <c r="C683"/>
      <c r="D683"/>
      <c r="E683" s="50"/>
      <c r="F683" s="50"/>
      <c r="G683" s="50"/>
      <c r="H683"/>
      <c r="I683" s="47"/>
      <c r="J683"/>
      <c r="K683"/>
      <c r="L683"/>
      <c r="M683"/>
    </row>
    <row r="684" spans="1:13">
      <c r="A684"/>
      <c r="B684" s="41"/>
      <c r="C684"/>
      <c r="D684"/>
      <c r="E684" s="50"/>
      <c r="F684" s="50"/>
      <c r="G684" s="50"/>
      <c r="H684"/>
      <c r="I684" s="47"/>
      <c r="J684"/>
      <c r="K684"/>
      <c r="L684"/>
      <c r="M684"/>
    </row>
    <row r="685" spans="1:13">
      <c r="A685"/>
      <c r="B685" s="41"/>
      <c r="C685"/>
      <c r="D685"/>
      <c r="E685" s="50"/>
      <c r="F685" s="50"/>
      <c r="G685" s="50"/>
      <c r="H685"/>
      <c r="I685" s="47"/>
      <c r="J685"/>
      <c r="K685"/>
      <c r="L685"/>
      <c r="M685"/>
    </row>
    <row r="686" spans="1:13">
      <c r="A686"/>
      <c r="B686" s="41"/>
      <c r="C686"/>
      <c r="D686"/>
      <c r="E686" s="50"/>
      <c r="F686" s="50"/>
      <c r="G686" s="50"/>
      <c r="H686"/>
      <c r="I686" s="47"/>
      <c r="J686"/>
      <c r="K686"/>
      <c r="L686"/>
      <c r="M686"/>
    </row>
    <row r="687" spans="1:13">
      <c r="A687"/>
      <c r="B687" s="41"/>
      <c r="C687"/>
      <c r="D687"/>
      <c r="E687" s="50"/>
      <c r="F687" s="50"/>
      <c r="G687" s="50"/>
      <c r="H687"/>
      <c r="I687" s="47"/>
      <c r="J687"/>
      <c r="K687"/>
      <c r="L687"/>
      <c r="M687"/>
    </row>
    <row r="688" spans="1:13">
      <c r="A688"/>
      <c r="B688" s="41"/>
      <c r="C688"/>
      <c r="D688"/>
      <c r="E688" s="50"/>
      <c r="F688" s="50"/>
      <c r="G688" s="50"/>
      <c r="H688"/>
      <c r="I688" s="47"/>
      <c r="J688"/>
      <c r="K688"/>
      <c r="L688"/>
      <c r="M688"/>
    </row>
    <row r="689" spans="1:13">
      <c r="A689"/>
      <c r="B689" s="41"/>
      <c r="C689"/>
      <c r="D689"/>
      <c r="E689" s="50"/>
      <c r="F689" s="50"/>
      <c r="G689" s="50"/>
      <c r="H689"/>
      <c r="I689" s="47"/>
      <c r="J689"/>
      <c r="K689"/>
      <c r="L689"/>
      <c r="M689"/>
    </row>
    <row r="690" spans="1:13">
      <c r="A690"/>
      <c r="B690" s="41"/>
      <c r="C690"/>
      <c r="D690"/>
      <c r="E690" s="50"/>
      <c r="F690" s="50"/>
      <c r="G690" s="50"/>
      <c r="H690"/>
      <c r="I690" s="47"/>
      <c r="J690"/>
      <c r="K690"/>
      <c r="L690"/>
      <c r="M690"/>
    </row>
    <row r="691" spans="1:13">
      <c r="A691"/>
      <c r="B691" s="41"/>
      <c r="C691"/>
      <c r="D691"/>
      <c r="E691" s="50"/>
      <c r="F691" s="50"/>
      <c r="G691" s="50"/>
      <c r="H691"/>
      <c r="I691" s="47"/>
      <c r="J691"/>
      <c r="K691"/>
      <c r="L691"/>
      <c r="M691"/>
    </row>
    <row r="692" spans="1:13">
      <c r="A692"/>
      <c r="B692" s="41"/>
      <c r="C692"/>
      <c r="D692"/>
      <c r="E692" s="50"/>
      <c r="F692" s="50"/>
      <c r="G692" s="50"/>
      <c r="H692"/>
      <c r="I692" s="47"/>
      <c r="J692"/>
      <c r="K692"/>
      <c r="L692"/>
      <c r="M692"/>
    </row>
    <row r="693" spans="1:13">
      <c r="A693"/>
      <c r="B693" s="41"/>
      <c r="C693"/>
      <c r="D693"/>
      <c r="E693" s="50"/>
      <c r="F693" s="50"/>
      <c r="G693" s="50"/>
      <c r="H693"/>
      <c r="I693" s="47"/>
      <c r="J693"/>
      <c r="K693"/>
      <c r="L693"/>
      <c r="M693"/>
    </row>
    <row r="694" spans="1:13">
      <c r="A694"/>
      <c r="B694" s="41"/>
      <c r="C694"/>
      <c r="D694"/>
      <c r="E694" s="50"/>
      <c r="F694" s="50"/>
      <c r="G694" s="50"/>
      <c r="H694"/>
      <c r="I694" s="47"/>
      <c r="J694"/>
      <c r="K694"/>
      <c r="L694"/>
      <c r="M694"/>
    </row>
    <row r="695" spans="1:13">
      <c r="A695"/>
      <c r="B695" s="41"/>
      <c r="C695"/>
      <c r="D695"/>
      <c r="E695" s="50"/>
      <c r="F695" s="50"/>
      <c r="G695" s="50"/>
      <c r="H695"/>
      <c r="I695" s="47"/>
      <c r="J695"/>
      <c r="K695"/>
      <c r="L695"/>
      <c r="M695"/>
    </row>
    <row r="696" spans="1:13">
      <c r="A696"/>
      <c r="B696" s="41"/>
      <c r="C696"/>
      <c r="D696"/>
      <c r="E696" s="50"/>
      <c r="F696" s="50"/>
      <c r="G696" s="50"/>
      <c r="H696"/>
      <c r="I696" s="47"/>
      <c r="J696"/>
      <c r="K696"/>
      <c r="L696"/>
      <c r="M696"/>
    </row>
    <row r="697" spans="1:13">
      <c r="A697"/>
      <c r="B697" s="41"/>
      <c r="C697"/>
      <c r="D697"/>
      <c r="E697" s="50"/>
      <c r="F697" s="50"/>
      <c r="G697" s="50"/>
      <c r="H697"/>
      <c r="I697" s="47"/>
      <c r="J697"/>
      <c r="K697"/>
      <c r="L697"/>
      <c r="M697"/>
    </row>
    <row r="698" spans="1:13">
      <c r="A698"/>
      <c r="B698" s="41"/>
      <c r="C698"/>
      <c r="D698"/>
      <c r="E698" s="50"/>
      <c r="F698" s="50"/>
      <c r="G698" s="50"/>
      <c r="H698"/>
      <c r="I698" s="47"/>
      <c r="J698"/>
      <c r="K698"/>
      <c r="L698"/>
      <c r="M698"/>
    </row>
    <row r="699" spans="1:13">
      <c r="A699"/>
      <c r="B699" s="41"/>
      <c r="C699"/>
      <c r="D699"/>
      <c r="E699" s="50"/>
      <c r="F699" s="50"/>
      <c r="G699" s="50"/>
      <c r="H699"/>
      <c r="I699" s="47"/>
      <c r="J699"/>
      <c r="K699"/>
      <c r="L699"/>
      <c r="M699"/>
    </row>
    <row r="700" spans="1:13">
      <c r="A700"/>
      <c r="B700" s="41"/>
      <c r="C700"/>
      <c r="D700"/>
      <c r="E700" s="50"/>
      <c r="F700" s="50"/>
      <c r="G700" s="50"/>
      <c r="H700"/>
      <c r="I700" s="47"/>
      <c r="J700"/>
      <c r="K700"/>
      <c r="L700"/>
      <c r="M700"/>
    </row>
    <row r="701" spans="1:13">
      <c r="A701"/>
      <c r="B701" s="41"/>
      <c r="C701"/>
      <c r="D701"/>
      <c r="E701" s="50"/>
      <c r="F701" s="50"/>
      <c r="G701" s="50"/>
      <c r="H701"/>
      <c r="I701" s="47"/>
      <c r="J701"/>
      <c r="K701"/>
      <c r="L701"/>
      <c r="M701"/>
    </row>
    <row r="702" spans="1:13">
      <c r="A702"/>
      <c r="B702" s="41"/>
      <c r="C702"/>
      <c r="D702"/>
      <c r="E702" s="50"/>
      <c r="F702" s="50"/>
      <c r="G702" s="50"/>
      <c r="H702"/>
      <c r="I702" s="47"/>
      <c r="J702"/>
      <c r="K702"/>
      <c r="L702"/>
      <c r="M702"/>
    </row>
    <row r="703" spans="1:13">
      <c r="A703"/>
      <c r="B703" s="41"/>
      <c r="C703"/>
      <c r="D703"/>
      <c r="E703" s="50"/>
      <c r="F703" s="50"/>
      <c r="G703" s="50"/>
      <c r="H703"/>
      <c r="I703" s="47"/>
      <c r="J703"/>
      <c r="K703"/>
      <c r="L703"/>
      <c r="M703"/>
    </row>
    <row r="704" spans="1:13">
      <c r="A704"/>
      <c r="B704" s="41"/>
      <c r="C704"/>
      <c r="D704"/>
      <c r="E704" s="50"/>
      <c r="F704" s="50"/>
      <c r="G704" s="50"/>
      <c r="H704"/>
      <c r="I704" s="47"/>
      <c r="J704"/>
      <c r="K704"/>
      <c r="L704"/>
      <c r="M704"/>
    </row>
    <row r="705" spans="1:13">
      <c r="A705"/>
      <c r="B705" s="41"/>
      <c r="C705"/>
      <c r="D705"/>
      <c r="E705" s="50"/>
      <c r="F705" s="50"/>
      <c r="G705" s="50"/>
      <c r="H705"/>
      <c r="I705" s="47"/>
      <c r="J705"/>
      <c r="K705"/>
      <c r="L705"/>
      <c r="M705"/>
    </row>
    <row r="706" spans="1:13">
      <c r="A706"/>
      <c r="B706" s="41"/>
      <c r="C706"/>
      <c r="D706"/>
      <c r="E706" s="50"/>
      <c r="F706" s="50"/>
      <c r="G706" s="50"/>
      <c r="H706"/>
      <c r="I706" s="47"/>
      <c r="J706"/>
      <c r="K706"/>
      <c r="L706"/>
      <c r="M706"/>
    </row>
    <row r="707" spans="1:13">
      <c r="A707"/>
      <c r="B707" s="41"/>
      <c r="C707"/>
      <c r="D707"/>
      <c r="E707" s="50"/>
      <c r="F707" s="50"/>
      <c r="G707" s="50"/>
      <c r="H707"/>
      <c r="I707" s="47"/>
      <c r="J707"/>
      <c r="K707"/>
      <c r="L707"/>
      <c r="M707"/>
    </row>
    <row r="708" spans="1:13">
      <c r="A708"/>
      <c r="B708" s="41"/>
      <c r="C708"/>
      <c r="D708"/>
      <c r="E708" s="50"/>
      <c r="F708" s="50"/>
      <c r="G708" s="50"/>
      <c r="H708"/>
      <c r="I708" s="47"/>
      <c r="J708"/>
      <c r="K708"/>
      <c r="L708"/>
      <c r="M708"/>
    </row>
    <row r="709" spans="1:13">
      <c r="A709"/>
      <c r="B709" s="41"/>
      <c r="C709"/>
      <c r="D709"/>
      <c r="E709" s="50"/>
      <c r="F709" s="50"/>
      <c r="G709" s="50"/>
      <c r="H709"/>
      <c r="I709" s="47"/>
      <c r="J709"/>
      <c r="K709"/>
      <c r="L709"/>
      <c r="M709"/>
    </row>
    <row r="710" spans="1:13">
      <c r="A710"/>
      <c r="B710" s="41"/>
      <c r="C710"/>
      <c r="D710"/>
      <c r="E710" s="50"/>
      <c r="F710" s="50"/>
      <c r="G710" s="50"/>
      <c r="H710"/>
      <c r="I710" s="47"/>
      <c r="J710"/>
      <c r="K710"/>
      <c r="L710"/>
      <c r="M710"/>
    </row>
    <row r="711" spans="1:13">
      <c r="A711"/>
      <c r="B711" s="41"/>
      <c r="C711"/>
      <c r="D711"/>
      <c r="E711" s="50"/>
      <c r="F711" s="50"/>
      <c r="G711" s="50"/>
      <c r="H711"/>
      <c r="I711" s="47"/>
      <c r="J711"/>
      <c r="K711"/>
      <c r="L711"/>
      <c r="M711"/>
    </row>
    <row r="712" spans="1:13">
      <c r="A712"/>
      <c r="B712" s="41"/>
      <c r="C712"/>
      <c r="D712"/>
      <c r="E712" s="50"/>
      <c r="F712" s="50"/>
      <c r="G712" s="50"/>
      <c r="H712"/>
      <c r="I712" s="47"/>
      <c r="J712"/>
      <c r="K712"/>
      <c r="L712"/>
      <c r="M712"/>
    </row>
    <row r="713" spans="1:13">
      <c r="A713"/>
      <c r="B713" s="41"/>
      <c r="C713"/>
      <c r="D713"/>
      <c r="E713" s="50"/>
      <c r="F713" s="50"/>
      <c r="G713" s="50"/>
      <c r="H713"/>
      <c r="I713" s="47"/>
      <c r="J713"/>
      <c r="K713"/>
      <c r="L713"/>
      <c r="M713"/>
    </row>
    <row r="714" spans="1:13">
      <c r="A714"/>
      <c r="B714" s="41"/>
      <c r="C714"/>
      <c r="D714"/>
      <c r="E714" s="50"/>
      <c r="F714" s="50"/>
      <c r="G714" s="50"/>
      <c r="H714"/>
      <c r="I714" s="47"/>
      <c r="J714"/>
      <c r="K714"/>
      <c r="L714"/>
      <c r="M714"/>
    </row>
    <row r="715" spans="1:13">
      <c r="A715"/>
      <c r="B715" s="41"/>
      <c r="C715"/>
      <c r="D715"/>
      <c r="E715" s="50"/>
      <c r="F715" s="50"/>
      <c r="G715" s="50"/>
      <c r="H715"/>
      <c r="I715" s="47"/>
      <c r="J715"/>
      <c r="K715"/>
      <c r="L715"/>
      <c r="M715"/>
    </row>
    <row r="716" spans="1:13">
      <c r="A716"/>
      <c r="B716" s="41"/>
      <c r="C716"/>
      <c r="D716"/>
      <c r="E716" s="50"/>
      <c r="F716" s="50"/>
      <c r="G716" s="50"/>
      <c r="H716"/>
      <c r="I716" s="47"/>
      <c r="J716"/>
      <c r="K716"/>
      <c r="L716"/>
      <c r="M716"/>
    </row>
    <row r="717" spans="1:13">
      <c r="A717"/>
      <c r="B717" s="41"/>
      <c r="C717"/>
      <c r="D717"/>
      <c r="E717" s="50"/>
      <c r="F717" s="50"/>
      <c r="G717" s="50"/>
      <c r="H717"/>
      <c r="I717" s="47"/>
      <c r="J717"/>
      <c r="K717"/>
      <c r="L717"/>
      <c r="M717"/>
    </row>
    <row r="718" spans="1:13">
      <c r="A718"/>
      <c r="B718" s="41"/>
      <c r="C718"/>
      <c r="D718"/>
      <c r="E718" s="50"/>
      <c r="F718" s="50"/>
      <c r="G718" s="50"/>
      <c r="H718"/>
      <c r="I718" s="47"/>
      <c r="J718"/>
      <c r="K718"/>
      <c r="L718"/>
      <c r="M718"/>
    </row>
    <row r="719" spans="1:13">
      <c r="A719"/>
      <c r="B719" s="41"/>
      <c r="C719"/>
      <c r="D719"/>
      <c r="E719" s="50"/>
      <c r="F719" s="50"/>
      <c r="G719" s="50"/>
      <c r="H719"/>
      <c r="I719" s="47"/>
      <c r="J719"/>
      <c r="K719"/>
      <c r="L719"/>
      <c r="M719"/>
    </row>
    <row r="720" spans="1:13">
      <c r="A720"/>
      <c r="B720" s="41"/>
      <c r="C720"/>
      <c r="D720"/>
      <c r="E720" s="50"/>
      <c r="F720" s="50"/>
      <c r="G720" s="50"/>
      <c r="H720"/>
      <c r="I720" s="47"/>
      <c r="J720"/>
      <c r="K720"/>
      <c r="L720"/>
      <c r="M720"/>
    </row>
    <row r="721" spans="1:13">
      <c r="A721"/>
      <c r="B721" s="41"/>
      <c r="C721"/>
      <c r="D721"/>
      <c r="E721" s="50"/>
      <c r="F721" s="50"/>
      <c r="G721" s="50"/>
      <c r="H721"/>
      <c r="I721" s="47"/>
      <c r="J721"/>
      <c r="K721"/>
      <c r="L721"/>
      <c r="M721"/>
    </row>
    <row r="722" spans="1:13">
      <c r="A722"/>
      <c r="B722" s="41"/>
      <c r="C722"/>
      <c r="D722"/>
      <c r="E722" s="50"/>
      <c r="F722" s="50"/>
      <c r="G722" s="50"/>
      <c r="H722"/>
      <c r="I722" s="47"/>
      <c r="J722"/>
      <c r="K722"/>
      <c r="L722"/>
      <c r="M722"/>
    </row>
    <row r="723" spans="1:13">
      <c r="A723"/>
      <c r="B723" s="41"/>
      <c r="C723"/>
      <c r="D723"/>
      <c r="E723" s="50"/>
      <c r="F723" s="50"/>
      <c r="G723" s="50"/>
      <c r="H723"/>
      <c r="I723" s="47"/>
      <c r="J723"/>
      <c r="K723"/>
      <c r="L723"/>
      <c r="M723"/>
    </row>
    <row r="724" spans="1:13">
      <c r="A724"/>
      <c r="B724" s="41"/>
      <c r="C724"/>
      <c r="D724"/>
      <c r="E724" s="50"/>
      <c r="F724" s="50"/>
      <c r="G724" s="50"/>
      <c r="H724"/>
      <c r="I724" s="47"/>
      <c r="J724"/>
      <c r="K724"/>
      <c r="L724"/>
      <c r="M724"/>
    </row>
    <row r="725" spans="1:13">
      <c r="A725"/>
      <c r="B725" s="41"/>
      <c r="C725"/>
      <c r="D725"/>
      <c r="E725" s="50"/>
      <c r="F725" s="50"/>
      <c r="G725" s="50"/>
      <c r="H725"/>
      <c r="I725" s="47"/>
      <c r="J725"/>
      <c r="K725"/>
      <c r="L725"/>
      <c r="M725"/>
    </row>
    <row r="726" spans="1:13">
      <c r="A726"/>
      <c r="B726" s="41"/>
      <c r="C726"/>
      <c r="D726"/>
      <c r="E726" s="50"/>
      <c r="F726" s="50"/>
      <c r="G726" s="50"/>
      <c r="H726"/>
      <c r="I726" s="47"/>
      <c r="J726"/>
      <c r="K726"/>
      <c r="L726"/>
      <c r="M726"/>
    </row>
    <row r="727" spans="1:13">
      <c r="A727"/>
      <c r="B727" s="41"/>
      <c r="C727"/>
      <c r="D727"/>
      <c r="E727" s="50"/>
      <c r="F727" s="50"/>
      <c r="G727" s="50"/>
      <c r="H727"/>
      <c r="I727" s="47"/>
      <c r="J727"/>
      <c r="K727"/>
      <c r="L727"/>
      <c r="M727"/>
    </row>
    <row r="728" spans="1:13">
      <c r="A728"/>
      <c r="B728" s="41"/>
      <c r="C728"/>
      <c r="D728"/>
      <c r="E728" s="50"/>
      <c r="F728" s="50"/>
      <c r="G728" s="50"/>
      <c r="H728"/>
      <c r="I728" s="47"/>
      <c r="J728"/>
      <c r="K728"/>
      <c r="L728"/>
      <c r="M728"/>
    </row>
    <row r="729" spans="1:13">
      <c r="A729"/>
      <c r="B729" s="41"/>
      <c r="C729"/>
      <c r="D729"/>
      <c r="E729" s="50"/>
      <c r="F729" s="50"/>
      <c r="G729" s="50"/>
      <c r="H729"/>
      <c r="I729" s="47"/>
      <c r="J729"/>
      <c r="K729"/>
      <c r="L729"/>
      <c r="M729"/>
    </row>
    <row r="730" spans="1:13">
      <c r="A730"/>
      <c r="B730" s="41"/>
      <c r="C730"/>
      <c r="D730"/>
      <c r="E730" s="50"/>
      <c r="F730" s="50"/>
      <c r="G730" s="50"/>
      <c r="H730"/>
      <c r="I730" s="47"/>
      <c r="J730"/>
      <c r="K730"/>
      <c r="L730"/>
      <c r="M730"/>
    </row>
    <row r="731" spans="1:13">
      <c r="A731"/>
      <c r="B731" s="41"/>
      <c r="C731"/>
      <c r="D731"/>
      <c r="E731" s="50"/>
      <c r="F731" s="50"/>
      <c r="G731" s="50"/>
      <c r="H731"/>
      <c r="I731" s="47"/>
      <c r="J731"/>
      <c r="K731"/>
      <c r="L731"/>
      <c r="M731"/>
    </row>
    <row r="732" spans="1:13">
      <c r="A732"/>
      <c r="B732" s="41"/>
      <c r="C732"/>
      <c r="D732"/>
      <c r="E732" s="50"/>
      <c r="F732" s="50"/>
      <c r="G732" s="50"/>
      <c r="H732"/>
      <c r="I732" s="47"/>
      <c r="J732"/>
      <c r="K732"/>
      <c r="L732"/>
      <c r="M732"/>
    </row>
    <row r="733" spans="1:13">
      <c r="A733"/>
      <c r="B733" s="41"/>
      <c r="C733"/>
      <c r="D733"/>
      <c r="E733" s="50"/>
      <c r="F733" s="50"/>
      <c r="G733" s="50"/>
      <c r="H733"/>
      <c r="I733" s="47"/>
      <c r="J733"/>
      <c r="K733"/>
      <c r="L733"/>
      <c r="M733"/>
    </row>
    <row r="734" spans="1:13">
      <c r="A734"/>
      <c r="B734" s="41"/>
      <c r="C734"/>
      <c r="D734"/>
      <c r="E734" s="50"/>
      <c r="F734" s="50"/>
      <c r="G734" s="50"/>
      <c r="H734"/>
      <c r="I734" s="47"/>
      <c r="J734"/>
      <c r="K734"/>
      <c r="L734"/>
      <c r="M734"/>
    </row>
    <row r="735" spans="1:13">
      <c r="A735"/>
      <c r="B735" s="41"/>
      <c r="C735"/>
      <c r="D735"/>
      <c r="E735" s="50"/>
      <c r="F735" s="50"/>
      <c r="G735" s="50"/>
      <c r="H735"/>
      <c r="I735" s="47"/>
      <c r="J735"/>
      <c r="K735"/>
      <c r="L735"/>
      <c r="M735"/>
    </row>
    <row r="736" spans="1:13">
      <c r="A736"/>
      <c r="B736" s="41"/>
      <c r="C736"/>
      <c r="D736"/>
      <c r="E736" s="50"/>
      <c r="F736" s="50"/>
      <c r="G736" s="50"/>
      <c r="H736"/>
      <c r="I736" s="47"/>
      <c r="J736"/>
      <c r="K736"/>
      <c r="L736"/>
      <c r="M736"/>
    </row>
    <row r="737" spans="1:13">
      <c r="A737"/>
      <c r="B737" s="41"/>
      <c r="C737"/>
      <c r="D737"/>
      <c r="E737" s="50"/>
      <c r="F737" s="50"/>
      <c r="G737" s="50"/>
      <c r="H737"/>
      <c r="I737" s="47"/>
      <c r="J737"/>
      <c r="K737"/>
      <c r="L737"/>
      <c r="M737"/>
    </row>
    <row r="738" spans="1:13">
      <c r="A738"/>
      <c r="B738" s="41"/>
      <c r="C738"/>
      <c r="D738"/>
      <c r="E738" s="50"/>
      <c r="F738" s="50"/>
      <c r="G738" s="50"/>
      <c r="H738"/>
      <c r="I738" s="47"/>
      <c r="J738"/>
      <c r="K738"/>
      <c r="L738"/>
      <c r="M738"/>
    </row>
    <row r="739" spans="1:13">
      <c r="A739"/>
      <c r="B739" s="41"/>
      <c r="C739"/>
      <c r="D739"/>
      <c r="E739" s="50"/>
      <c r="F739" s="50"/>
      <c r="G739" s="50"/>
      <c r="H739"/>
      <c r="I739" s="47"/>
      <c r="J739"/>
      <c r="K739"/>
      <c r="L739"/>
      <c r="M739"/>
    </row>
    <row r="740" spans="1:13">
      <c r="A740"/>
      <c r="B740" s="41"/>
      <c r="C740"/>
      <c r="D740"/>
      <c r="E740" s="50"/>
      <c r="F740" s="50"/>
      <c r="G740" s="50"/>
      <c r="H740"/>
      <c r="I740" s="47"/>
      <c r="J740"/>
      <c r="K740"/>
      <c r="L740"/>
      <c r="M740"/>
    </row>
    <row r="741" spans="1:13">
      <c r="A741"/>
      <c r="B741" s="41"/>
      <c r="C741"/>
      <c r="D741"/>
      <c r="E741" s="50"/>
      <c r="F741" s="50"/>
      <c r="G741" s="50"/>
      <c r="H741"/>
      <c r="I741" s="47"/>
      <c r="J741"/>
      <c r="K741"/>
      <c r="L741"/>
      <c r="M741"/>
    </row>
    <row r="742" spans="1:13">
      <c r="A742"/>
      <c r="B742" s="41"/>
      <c r="C742"/>
      <c r="D742"/>
      <c r="E742" s="50"/>
      <c r="F742" s="50"/>
      <c r="G742" s="50"/>
      <c r="H742"/>
      <c r="I742" s="47"/>
      <c r="J742"/>
      <c r="K742"/>
      <c r="L742"/>
      <c r="M742"/>
    </row>
    <row r="743" spans="1:13">
      <c r="A743"/>
      <c r="B743" s="41"/>
      <c r="C743"/>
      <c r="D743"/>
      <c r="E743" s="50"/>
      <c r="F743" s="50"/>
      <c r="G743" s="50"/>
      <c r="H743"/>
      <c r="I743" s="47"/>
      <c r="J743"/>
      <c r="K743"/>
      <c r="L743"/>
      <c r="M743"/>
    </row>
    <row r="744" spans="1:13">
      <c r="A744"/>
      <c r="B744" s="41"/>
      <c r="C744"/>
      <c r="D744"/>
      <c r="E744" s="50"/>
      <c r="F744" s="50"/>
      <c r="G744" s="50"/>
      <c r="H744"/>
      <c r="I744" s="47"/>
      <c r="J744"/>
      <c r="K744"/>
      <c r="L744"/>
      <c r="M744"/>
    </row>
    <row r="745" spans="1:13">
      <c r="A745"/>
      <c r="B745" s="41"/>
      <c r="C745"/>
      <c r="D745"/>
      <c r="E745" s="50"/>
      <c r="F745" s="50"/>
      <c r="G745" s="50"/>
      <c r="H745"/>
      <c r="I745" s="47"/>
      <c r="J745"/>
      <c r="K745"/>
      <c r="L745"/>
      <c r="M745"/>
    </row>
    <row r="746" spans="1:13">
      <c r="A746"/>
      <c r="B746" s="41"/>
      <c r="C746"/>
      <c r="D746"/>
      <c r="E746" s="50"/>
      <c r="F746" s="50"/>
      <c r="G746" s="50"/>
      <c r="H746"/>
      <c r="I746" s="47"/>
      <c r="J746"/>
      <c r="K746"/>
      <c r="L746"/>
      <c r="M746"/>
    </row>
    <row r="747" spans="1:13">
      <c r="A747"/>
      <c r="B747" s="41"/>
      <c r="C747"/>
      <c r="D747"/>
      <c r="E747" s="50"/>
      <c r="F747" s="50"/>
      <c r="G747" s="50"/>
      <c r="H747"/>
      <c r="I747" s="47"/>
      <c r="J747"/>
      <c r="K747"/>
      <c r="L747"/>
      <c r="M747"/>
    </row>
    <row r="748" spans="1:13">
      <c r="A748"/>
      <c r="B748" s="41"/>
      <c r="C748"/>
      <c r="D748"/>
      <c r="E748" s="50"/>
      <c r="F748" s="50"/>
      <c r="G748" s="50"/>
      <c r="H748"/>
      <c r="I748" s="47"/>
      <c r="J748"/>
      <c r="K748"/>
      <c r="L748"/>
      <c r="M748"/>
    </row>
    <row r="749" spans="1:13">
      <c r="A749"/>
      <c r="B749" s="41"/>
      <c r="C749"/>
      <c r="D749"/>
      <c r="E749" s="50"/>
      <c r="F749" s="50"/>
      <c r="G749" s="50"/>
      <c r="H749"/>
      <c r="I749" s="47"/>
      <c r="J749"/>
      <c r="K749"/>
      <c r="L749"/>
      <c r="M749"/>
    </row>
    <row r="750" spans="1:13">
      <c r="A750"/>
      <c r="B750" s="41"/>
      <c r="C750"/>
      <c r="D750"/>
      <c r="E750" s="50"/>
      <c r="F750" s="50"/>
      <c r="G750" s="50"/>
      <c r="H750"/>
      <c r="I750" s="47"/>
      <c r="J750"/>
      <c r="K750"/>
      <c r="L750"/>
      <c r="M750"/>
    </row>
    <row r="751" spans="1:13">
      <c r="A751"/>
      <c r="B751" s="41"/>
      <c r="C751"/>
      <c r="D751"/>
      <c r="E751" s="50"/>
      <c r="F751" s="50"/>
      <c r="G751" s="50"/>
      <c r="H751"/>
      <c r="I751" s="47"/>
      <c r="J751"/>
      <c r="K751"/>
      <c r="L751"/>
      <c r="M751"/>
    </row>
    <row r="752" spans="1:13">
      <c r="A752"/>
      <c r="B752" s="41"/>
      <c r="C752"/>
      <c r="D752"/>
      <c r="E752" s="50"/>
      <c r="F752" s="50"/>
      <c r="G752" s="50"/>
      <c r="H752"/>
      <c r="I752" s="47"/>
      <c r="J752"/>
      <c r="K752"/>
      <c r="L752"/>
      <c r="M752"/>
    </row>
    <row r="753" spans="1:13">
      <c r="A753"/>
      <c r="B753" s="41"/>
      <c r="C753"/>
      <c r="D753"/>
      <c r="E753" s="50"/>
      <c r="F753" s="50"/>
      <c r="G753" s="50"/>
      <c r="H753"/>
      <c r="I753" s="47"/>
      <c r="J753"/>
      <c r="K753"/>
      <c r="L753"/>
      <c r="M753"/>
    </row>
    <row r="754" spans="1:13">
      <c r="A754"/>
      <c r="B754" s="41"/>
      <c r="C754"/>
      <c r="D754"/>
      <c r="E754" s="50"/>
      <c r="F754" s="50"/>
      <c r="G754" s="50"/>
      <c r="H754"/>
      <c r="I754" s="47"/>
      <c r="J754"/>
      <c r="K754"/>
      <c r="L754"/>
      <c r="M754"/>
    </row>
    <row r="755" spans="1:13">
      <c r="A755"/>
      <c r="B755" s="41"/>
      <c r="C755"/>
      <c r="D755"/>
      <c r="E755" s="50"/>
      <c r="F755" s="50"/>
      <c r="G755" s="50"/>
      <c r="H755"/>
      <c r="I755" s="47"/>
      <c r="J755"/>
      <c r="K755"/>
      <c r="L755"/>
      <c r="M755"/>
    </row>
    <row r="756" spans="1:13">
      <c r="A756"/>
      <c r="B756" s="41"/>
      <c r="C756"/>
      <c r="D756"/>
      <c r="E756" s="50"/>
      <c r="F756" s="50"/>
      <c r="G756" s="50"/>
      <c r="H756"/>
      <c r="I756" s="47"/>
      <c r="J756"/>
      <c r="K756"/>
      <c r="L756"/>
      <c r="M756"/>
    </row>
    <row r="757" spans="1:13">
      <c r="A757"/>
      <c r="B757" s="41"/>
      <c r="C757"/>
      <c r="D757"/>
      <c r="E757" s="50"/>
      <c r="F757" s="50"/>
      <c r="G757" s="50"/>
      <c r="H757"/>
      <c r="I757" s="47"/>
      <c r="J757"/>
      <c r="K757"/>
      <c r="L757"/>
      <c r="M757"/>
    </row>
    <row r="758" spans="1:13">
      <c r="A758"/>
      <c r="B758" s="41"/>
      <c r="C758"/>
      <c r="D758"/>
      <c r="E758" s="50"/>
      <c r="F758" s="50"/>
      <c r="G758" s="50"/>
      <c r="H758"/>
      <c r="I758" s="47"/>
      <c r="J758"/>
      <c r="K758"/>
      <c r="L758"/>
      <c r="M758"/>
    </row>
    <row r="759" spans="1:13">
      <c r="A759"/>
      <c r="B759" s="41"/>
      <c r="C759"/>
      <c r="D759"/>
      <c r="E759" s="50"/>
      <c r="F759" s="50"/>
      <c r="G759" s="50"/>
      <c r="H759"/>
      <c r="I759" s="47"/>
      <c r="J759"/>
      <c r="K759"/>
      <c r="L759"/>
      <c r="M759"/>
    </row>
    <row r="760" spans="1:13">
      <c r="A760"/>
      <c r="B760" s="41"/>
      <c r="C760"/>
      <c r="D760"/>
      <c r="E760" s="50"/>
      <c r="F760" s="50"/>
      <c r="G760" s="50"/>
      <c r="H760"/>
      <c r="I760" s="47"/>
      <c r="J760"/>
      <c r="K760"/>
      <c r="L760"/>
      <c r="M760"/>
    </row>
    <row r="761" spans="1:13">
      <c r="A761"/>
      <c r="B761" s="41"/>
      <c r="C761"/>
      <c r="D761"/>
      <c r="E761" s="50"/>
      <c r="F761" s="50"/>
      <c r="G761" s="50"/>
      <c r="H761"/>
      <c r="I761" s="47"/>
      <c r="J761"/>
      <c r="K761"/>
      <c r="L761"/>
      <c r="M761"/>
    </row>
    <row r="762" spans="1:13">
      <c r="A762"/>
      <c r="B762" s="41"/>
      <c r="C762"/>
      <c r="D762"/>
      <c r="E762" s="50"/>
      <c r="F762" s="50"/>
      <c r="G762" s="50"/>
      <c r="H762"/>
      <c r="I762" s="47"/>
      <c r="J762"/>
      <c r="K762"/>
      <c r="L762"/>
      <c r="M762"/>
    </row>
    <row r="763" spans="1:13">
      <c r="A763"/>
      <c r="B763" s="41"/>
      <c r="C763"/>
      <c r="D763"/>
      <c r="E763" s="50"/>
      <c r="F763" s="50"/>
      <c r="G763" s="50"/>
      <c r="H763"/>
      <c r="I763" s="47"/>
      <c r="J763"/>
      <c r="K763"/>
      <c r="L763"/>
      <c r="M763"/>
    </row>
    <row r="764" spans="1:13">
      <c r="A764"/>
      <c r="B764" s="41"/>
      <c r="C764"/>
      <c r="D764"/>
      <c r="E764" s="50"/>
      <c r="F764" s="50"/>
      <c r="G764" s="50"/>
      <c r="H764"/>
      <c r="I764" s="47"/>
      <c r="J764"/>
      <c r="K764"/>
      <c r="L764"/>
      <c r="M764"/>
    </row>
    <row r="765" spans="1:13">
      <c r="A765"/>
      <c r="B765" s="41"/>
      <c r="C765"/>
      <c r="D765"/>
      <c r="E765" s="50"/>
      <c r="F765" s="50"/>
      <c r="G765" s="50"/>
      <c r="H765"/>
      <c r="I765" s="47"/>
      <c r="J765"/>
      <c r="K765"/>
      <c r="L765"/>
      <c r="M765"/>
    </row>
    <row r="766" spans="1:13">
      <c r="A766"/>
      <c r="B766" s="41"/>
      <c r="C766"/>
      <c r="D766"/>
      <c r="E766" s="50"/>
      <c r="F766" s="50"/>
      <c r="G766" s="50"/>
      <c r="H766"/>
      <c r="I766" s="47"/>
      <c r="J766"/>
      <c r="K766"/>
      <c r="L766"/>
      <c r="M766"/>
    </row>
    <row r="767" spans="1:13">
      <c r="A767"/>
      <c r="B767" s="41"/>
      <c r="C767"/>
      <c r="D767"/>
      <c r="E767" s="50"/>
      <c r="F767" s="50"/>
      <c r="G767" s="50"/>
      <c r="H767"/>
      <c r="I767" s="47"/>
      <c r="J767"/>
      <c r="K767"/>
      <c r="L767"/>
      <c r="M767"/>
    </row>
    <row r="768" spans="1:13">
      <c r="A768"/>
      <c r="B768" s="41"/>
      <c r="C768"/>
      <c r="D768"/>
      <c r="E768" s="50"/>
      <c r="F768" s="50"/>
      <c r="G768" s="50"/>
      <c r="H768"/>
      <c r="I768" s="47"/>
      <c r="J768"/>
      <c r="K768"/>
      <c r="L768"/>
      <c r="M768"/>
    </row>
    <row r="769" spans="1:13">
      <c r="A769"/>
      <c r="B769" s="41"/>
      <c r="C769"/>
      <c r="D769"/>
      <c r="E769" s="50"/>
      <c r="F769" s="50"/>
      <c r="G769" s="50"/>
      <c r="H769"/>
      <c r="I769" s="47"/>
      <c r="J769"/>
      <c r="K769"/>
      <c r="L769"/>
      <c r="M769"/>
    </row>
    <row r="770" spans="1:13">
      <c r="A770"/>
      <c r="B770" s="41"/>
      <c r="C770"/>
      <c r="D770"/>
      <c r="E770" s="50"/>
      <c r="F770" s="50"/>
      <c r="G770" s="50"/>
      <c r="H770"/>
      <c r="I770" s="47"/>
      <c r="J770"/>
      <c r="K770"/>
      <c r="L770"/>
      <c r="M770"/>
    </row>
    <row r="771" spans="1:13">
      <c r="A771"/>
      <c r="B771" s="41"/>
      <c r="C771"/>
      <c r="D771"/>
      <c r="E771" s="50"/>
      <c r="F771" s="50"/>
      <c r="G771" s="50"/>
      <c r="H771"/>
      <c r="I771" s="47"/>
      <c r="J771"/>
      <c r="K771"/>
      <c r="L771"/>
      <c r="M771"/>
    </row>
    <row r="772" spans="1:13">
      <c r="A772"/>
      <c r="B772" s="41"/>
      <c r="C772"/>
      <c r="D772"/>
      <c r="E772" s="50"/>
      <c r="F772" s="50"/>
      <c r="G772" s="50"/>
      <c r="H772"/>
      <c r="I772" s="47"/>
      <c r="J772"/>
      <c r="K772"/>
      <c r="L772"/>
      <c r="M772"/>
    </row>
    <row r="773" spans="1:13">
      <c r="A773"/>
      <c r="B773" s="41"/>
      <c r="C773"/>
      <c r="D773"/>
      <c r="E773" s="50"/>
      <c r="F773" s="50"/>
      <c r="G773" s="50"/>
      <c r="H773"/>
      <c r="I773" s="47"/>
      <c r="J773"/>
      <c r="K773"/>
      <c r="L773"/>
      <c r="M773"/>
    </row>
    <row r="774" spans="1:13">
      <c r="A774"/>
      <c r="B774" s="41"/>
      <c r="C774"/>
      <c r="D774"/>
      <c r="E774" s="50"/>
      <c r="F774" s="50"/>
      <c r="G774" s="50"/>
      <c r="H774"/>
      <c r="I774" s="47"/>
      <c r="J774"/>
      <c r="K774"/>
      <c r="L774"/>
      <c r="M774"/>
    </row>
    <row r="775" spans="1:13">
      <c r="A775"/>
      <c r="B775" s="41"/>
      <c r="C775"/>
      <c r="D775"/>
      <c r="E775" s="50"/>
      <c r="F775" s="50"/>
      <c r="G775" s="50"/>
      <c r="H775"/>
      <c r="I775" s="47"/>
      <c r="J775"/>
      <c r="K775"/>
      <c r="L775"/>
      <c r="M775"/>
    </row>
    <row r="776" spans="1:13">
      <c r="A776"/>
      <c r="B776" s="41"/>
      <c r="C776"/>
      <c r="D776"/>
      <c r="E776" s="50"/>
      <c r="F776" s="50"/>
      <c r="G776" s="50"/>
      <c r="H776"/>
      <c r="I776" s="47"/>
      <c r="J776"/>
      <c r="K776"/>
      <c r="L776"/>
      <c r="M776"/>
    </row>
    <row r="777" spans="1:13">
      <c r="A777"/>
      <c r="B777" s="41"/>
      <c r="C777"/>
      <c r="D777"/>
      <c r="E777" s="50"/>
      <c r="F777" s="50"/>
      <c r="G777" s="50"/>
      <c r="H777"/>
      <c r="I777" s="47"/>
      <c r="J777"/>
      <c r="K777"/>
      <c r="L777"/>
      <c r="M777"/>
    </row>
    <row r="778" spans="1:13">
      <c r="A778"/>
      <c r="B778" s="41"/>
      <c r="C778"/>
      <c r="D778"/>
      <c r="E778" s="50"/>
      <c r="F778" s="50"/>
      <c r="G778" s="50"/>
      <c r="H778"/>
      <c r="I778" s="47"/>
      <c r="J778"/>
      <c r="K778"/>
      <c r="L778"/>
      <c r="M778"/>
    </row>
    <row r="779" spans="1:13">
      <c r="A779"/>
      <c r="B779" s="41"/>
      <c r="C779"/>
      <c r="D779"/>
      <c r="E779" s="50"/>
      <c r="F779" s="50"/>
      <c r="G779" s="50"/>
      <c r="H779"/>
      <c r="I779" s="47"/>
      <c r="J779"/>
      <c r="K779"/>
      <c r="L779"/>
      <c r="M779"/>
    </row>
    <row r="780" spans="1:13">
      <c r="A780"/>
      <c r="B780" s="41"/>
      <c r="C780"/>
      <c r="D780"/>
      <c r="E780" s="50"/>
      <c r="F780" s="50"/>
      <c r="G780" s="50"/>
      <c r="H780"/>
      <c r="I780" s="47"/>
      <c r="J780"/>
      <c r="K780"/>
      <c r="L780"/>
      <c r="M780"/>
    </row>
    <row r="781" spans="1:13">
      <c r="A781"/>
      <c r="B781" s="41"/>
      <c r="C781"/>
      <c r="D781"/>
      <c r="E781" s="50"/>
      <c r="F781" s="50"/>
      <c r="G781" s="50"/>
      <c r="H781"/>
      <c r="I781" s="47"/>
      <c r="J781"/>
      <c r="K781"/>
      <c r="L781"/>
      <c r="M781"/>
    </row>
    <row r="782" spans="1:13">
      <c r="A782"/>
      <c r="B782" s="41"/>
      <c r="C782"/>
      <c r="D782"/>
      <c r="E782" s="50"/>
      <c r="F782" s="50"/>
      <c r="G782" s="50"/>
      <c r="H782"/>
      <c r="I782" s="47"/>
      <c r="J782"/>
      <c r="K782"/>
      <c r="L782"/>
      <c r="M782"/>
    </row>
    <row r="783" spans="1:13">
      <c r="A783"/>
      <c r="B783" s="41"/>
      <c r="C783"/>
      <c r="D783"/>
      <c r="E783" s="50"/>
      <c r="F783" s="50"/>
      <c r="G783" s="50"/>
      <c r="H783"/>
      <c r="I783" s="47"/>
      <c r="J783"/>
      <c r="K783"/>
      <c r="L783"/>
      <c r="M783"/>
    </row>
    <row r="784" spans="1:13">
      <c r="A784"/>
      <c r="B784" s="41"/>
      <c r="C784"/>
      <c r="D784"/>
      <c r="E784" s="50"/>
      <c r="F784" s="50"/>
      <c r="G784" s="50"/>
      <c r="H784"/>
      <c r="I784" s="47"/>
      <c r="J784"/>
      <c r="K784"/>
      <c r="L784"/>
      <c r="M784"/>
    </row>
    <row r="785" spans="1:13">
      <c r="A785"/>
      <c r="B785" s="41"/>
      <c r="C785"/>
      <c r="D785"/>
      <c r="E785" s="50"/>
      <c r="F785" s="50"/>
      <c r="G785" s="50"/>
      <c r="H785"/>
      <c r="I785" s="47"/>
      <c r="J785"/>
      <c r="K785"/>
      <c r="L785"/>
      <c r="M785"/>
    </row>
    <row r="786" spans="1:13">
      <c r="A786"/>
      <c r="B786" s="41"/>
      <c r="C786"/>
      <c r="D786"/>
      <c r="E786" s="50"/>
      <c r="F786" s="50"/>
      <c r="G786" s="50"/>
      <c r="H786"/>
      <c r="I786" s="47"/>
      <c r="J786"/>
      <c r="K786"/>
      <c r="L786"/>
      <c r="M786"/>
    </row>
    <row r="787" spans="1:13">
      <c r="A787"/>
      <c r="B787" s="41"/>
      <c r="C787"/>
      <c r="D787"/>
      <c r="E787" s="50"/>
      <c r="F787" s="50"/>
      <c r="G787" s="50"/>
      <c r="H787"/>
      <c r="I787" s="47"/>
      <c r="J787"/>
      <c r="K787"/>
      <c r="L787"/>
      <c r="M787"/>
    </row>
    <row r="788" spans="1:13">
      <c r="A788"/>
      <c r="B788" s="41"/>
      <c r="C788"/>
      <c r="D788"/>
      <c r="E788" s="50"/>
      <c r="F788" s="50"/>
      <c r="G788" s="50"/>
      <c r="H788"/>
      <c r="I788" s="47"/>
      <c r="J788"/>
      <c r="K788"/>
      <c r="L788"/>
      <c r="M788"/>
    </row>
    <row r="789" spans="1:13">
      <c r="A789"/>
      <c r="B789" s="41"/>
      <c r="C789"/>
      <c r="D789"/>
      <c r="E789" s="50"/>
      <c r="F789" s="50"/>
      <c r="G789" s="50"/>
      <c r="H789"/>
      <c r="I789" s="47"/>
      <c r="J789"/>
      <c r="K789"/>
      <c r="L789"/>
      <c r="M789"/>
    </row>
    <row r="790" spans="1:13">
      <c r="A790"/>
      <c r="B790" s="41"/>
      <c r="C790"/>
      <c r="D790"/>
      <c r="E790" s="50"/>
      <c r="F790" s="50"/>
      <c r="G790" s="50"/>
      <c r="H790"/>
      <c r="I790" s="47"/>
      <c r="J790"/>
      <c r="K790"/>
      <c r="L790"/>
      <c r="M790"/>
    </row>
    <row r="791" spans="1:13">
      <c r="A791"/>
      <c r="B791" s="41"/>
      <c r="C791"/>
      <c r="D791"/>
      <c r="E791" s="50"/>
      <c r="F791" s="50"/>
      <c r="G791" s="50"/>
      <c r="H791"/>
      <c r="I791" s="47"/>
      <c r="J791"/>
      <c r="K791"/>
      <c r="L791"/>
      <c r="M791"/>
    </row>
    <row r="792" spans="1:13">
      <c r="A792"/>
      <c r="B792" s="41"/>
      <c r="C792"/>
      <c r="D792"/>
      <c r="E792" s="50"/>
      <c r="F792" s="50"/>
      <c r="G792" s="50"/>
      <c r="H792"/>
      <c r="I792" s="47"/>
      <c r="J792"/>
      <c r="K792"/>
      <c r="L792"/>
      <c r="M792"/>
    </row>
    <row r="793" spans="1:13">
      <c r="A793"/>
      <c r="B793" s="41"/>
      <c r="C793"/>
      <c r="D793"/>
      <c r="E793" s="50"/>
      <c r="F793" s="50"/>
      <c r="G793" s="50"/>
      <c r="H793"/>
      <c r="I793" s="47"/>
      <c r="J793"/>
      <c r="K793"/>
      <c r="L793"/>
      <c r="M793"/>
    </row>
    <row r="794" spans="1:13">
      <c r="A794"/>
      <c r="B794" s="41"/>
      <c r="C794"/>
      <c r="D794"/>
      <c r="E794" s="50"/>
      <c r="F794" s="50"/>
      <c r="G794" s="50"/>
      <c r="H794"/>
      <c r="I794" s="47"/>
      <c r="J794"/>
      <c r="K794"/>
      <c r="L794"/>
      <c r="M794"/>
    </row>
    <row r="795" spans="1:13">
      <c r="A795"/>
      <c r="B795" s="41"/>
      <c r="C795"/>
      <c r="D795"/>
      <c r="E795" s="50"/>
      <c r="F795" s="50"/>
      <c r="G795" s="50"/>
      <c r="H795"/>
      <c r="I795" s="47"/>
      <c r="J795"/>
      <c r="K795"/>
      <c r="L795"/>
      <c r="M795"/>
    </row>
    <row r="796" spans="1:13">
      <c r="A796"/>
      <c r="B796" s="41"/>
      <c r="C796"/>
      <c r="D796"/>
      <c r="E796" s="50"/>
      <c r="F796" s="50"/>
      <c r="G796" s="50"/>
      <c r="H796"/>
      <c r="I796" s="47"/>
      <c r="J796"/>
      <c r="K796"/>
      <c r="L796"/>
      <c r="M796"/>
    </row>
    <row r="797" spans="1:13">
      <c r="A797"/>
      <c r="B797" s="41"/>
      <c r="C797"/>
      <c r="D797"/>
      <c r="E797" s="50"/>
      <c r="F797" s="50"/>
      <c r="G797" s="50"/>
      <c r="H797"/>
      <c r="I797" s="47"/>
      <c r="J797"/>
      <c r="K797"/>
      <c r="L797"/>
      <c r="M797"/>
    </row>
    <row r="798" spans="1:13">
      <c r="A798"/>
      <c r="B798" s="41"/>
      <c r="C798"/>
      <c r="D798"/>
      <c r="E798" s="50"/>
      <c r="F798" s="50"/>
      <c r="G798" s="50"/>
      <c r="H798"/>
      <c r="I798" s="47"/>
      <c r="J798"/>
      <c r="K798"/>
      <c r="L798"/>
      <c r="M798"/>
    </row>
    <row r="799" spans="1:13">
      <c r="A799"/>
      <c r="B799" s="41"/>
      <c r="C799"/>
      <c r="D799"/>
      <c r="E799" s="50"/>
      <c r="F799" s="50"/>
      <c r="G799" s="50"/>
      <c r="H799"/>
      <c r="I799" s="47"/>
      <c r="J799"/>
      <c r="K799"/>
      <c r="L799"/>
      <c r="M799"/>
    </row>
    <row r="800" spans="1:13">
      <c r="A800"/>
      <c r="B800" s="41"/>
      <c r="C800"/>
      <c r="D800"/>
      <c r="E800" s="50"/>
      <c r="F800" s="50"/>
      <c r="G800" s="50"/>
      <c r="H800"/>
      <c r="I800" s="47"/>
      <c r="J800"/>
      <c r="K800"/>
      <c r="L800"/>
      <c r="M800"/>
    </row>
    <row r="801" spans="1:13">
      <c r="A801"/>
      <c r="B801" s="41"/>
      <c r="C801"/>
      <c r="D801"/>
      <c r="E801" s="50"/>
      <c r="F801" s="50"/>
      <c r="G801" s="50"/>
      <c r="H801"/>
      <c r="I801" s="47"/>
      <c r="J801"/>
      <c r="K801"/>
      <c r="L801"/>
      <c r="M801"/>
    </row>
    <row r="802" spans="1:13">
      <c r="A802"/>
      <c r="B802" s="41"/>
      <c r="C802"/>
      <c r="D802"/>
      <c r="E802" s="50"/>
      <c r="F802" s="50"/>
      <c r="G802" s="50"/>
      <c r="H802"/>
      <c r="I802" s="47"/>
      <c r="J802"/>
      <c r="K802"/>
      <c r="L802"/>
      <c r="M802"/>
    </row>
    <row r="803" spans="1:13">
      <c r="A803"/>
      <c r="B803" s="41"/>
      <c r="C803"/>
      <c r="D803"/>
      <c r="E803" s="50"/>
      <c r="F803" s="50"/>
      <c r="G803" s="50"/>
      <c r="H803"/>
      <c r="I803" s="47"/>
      <c r="J803"/>
      <c r="K803"/>
      <c r="L803"/>
      <c r="M803"/>
    </row>
    <row r="804" spans="1:13">
      <c r="A804"/>
      <c r="B804" s="41"/>
      <c r="C804"/>
      <c r="D804"/>
      <c r="E804" s="50"/>
      <c r="F804" s="50"/>
      <c r="G804" s="50"/>
      <c r="H804"/>
      <c r="I804" s="47"/>
      <c r="J804"/>
      <c r="K804"/>
      <c r="L804"/>
      <c r="M804"/>
    </row>
    <row r="805" spans="1:13">
      <c r="A805"/>
      <c r="B805" s="41"/>
      <c r="C805"/>
      <c r="D805"/>
      <c r="E805" s="50"/>
      <c r="F805" s="50"/>
      <c r="G805" s="50"/>
      <c r="H805"/>
      <c r="I805" s="47"/>
      <c r="J805"/>
      <c r="K805"/>
      <c r="L805"/>
      <c r="M805"/>
    </row>
    <row r="806" spans="1:13">
      <c r="A806"/>
      <c r="B806" s="41"/>
      <c r="C806"/>
      <c r="D806"/>
      <c r="E806" s="50"/>
      <c r="F806" s="50"/>
      <c r="G806" s="50"/>
      <c r="H806"/>
      <c r="I806" s="47"/>
      <c r="J806"/>
      <c r="K806"/>
      <c r="L806"/>
      <c r="M806"/>
    </row>
    <row r="807" spans="1:13">
      <c r="A807"/>
      <c r="B807" s="41"/>
      <c r="C807"/>
      <c r="D807"/>
      <c r="E807" s="50"/>
      <c r="F807" s="50"/>
      <c r="G807" s="50"/>
      <c r="H807"/>
      <c r="I807" s="47"/>
      <c r="J807"/>
      <c r="K807"/>
      <c r="L807"/>
      <c r="M807"/>
    </row>
    <row r="808" spans="1:13">
      <c r="A808"/>
      <c r="B808" s="41"/>
      <c r="C808"/>
      <c r="D808"/>
      <c r="E808" s="50"/>
      <c r="F808" s="50"/>
      <c r="G808" s="50"/>
      <c r="H808"/>
      <c r="I808" s="47"/>
      <c r="J808"/>
      <c r="K808"/>
      <c r="L808"/>
      <c r="M808"/>
    </row>
    <row r="809" spans="1:13">
      <c r="A809"/>
      <c r="B809" s="41"/>
      <c r="C809"/>
      <c r="D809"/>
      <c r="E809" s="50"/>
      <c r="F809" s="50"/>
      <c r="G809" s="50"/>
      <c r="H809"/>
      <c r="I809" s="47"/>
      <c r="J809"/>
      <c r="K809"/>
      <c r="L809"/>
      <c r="M809"/>
    </row>
    <row r="810" spans="1:13">
      <c r="A810"/>
      <c r="B810" s="41"/>
      <c r="C810"/>
      <c r="D810"/>
      <c r="E810" s="50"/>
      <c r="F810" s="50"/>
      <c r="G810" s="50"/>
      <c r="H810"/>
      <c r="I810" s="47"/>
      <c r="J810"/>
      <c r="K810"/>
      <c r="L810"/>
      <c r="M810"/>
    </row>
    <row r="811" spans="1:13">
      <c r="A811"/>
      <c r="B811" s="41"/>
      <c r="C811"/>
      <c r="D811"/>
      <c r="E811" s="50"/>
      <c r="F811" s="50"/>
      <c r="G811" s="50"/>
      <c r="H811"/>
      <c r="I811" s="47"/>
      <c r="J811"/>
      <c r="K811"/>
      <c r="L811"/>
      <c r="M811"/>
    </row>
    <row r="812" spans="1:13">
      <c r="A812"/>
      <c r="B812" s="41"/>
      <c r="C812"/>
      <c r="D812"/>
      <c r="E812" s="50"/>
      <c r="F812" s="50"/>
      <c r="G812" s="50"/>
      <c r="H812"/>
      <c r="I812" s="47"/>
      <c r="J812"/>
      <c r="K812"/>
      <c r="L812"/>
      <c r="M812"/>
    </row>
    <row r="813" spans="1:13">
      <c r="A813"/>
      <c r="B813" s="41"/>
      <c r="C813"/>
      <c r="D813"/>
      <c r="E813" s="50"/>
      <c r="F813" s="50"/>
      <c r="G813" s="50"/>
      <c r="H813"/>
      <c r="I813" s="47"/>
      <c r="J813"/>
      <c r="K813"/>
      <c r="L813"/>
      <c r="M813"/>
    </row>
    <row r="814" spans="1:13">
      <c r="A814"/>
      <c r="B814" s="41"/>
      <c r="C814"/>
      <c r="D814"/>
      <c r="E814" s="50"/>
      <c r="F814" s="50"/>
      <c r="G814" s="50"/>
      <c r="H814"/>
      <c r="I814" s="47"/>
      <c r="J814"/>
      <c r="K814"/>
      <c r="L814"/>
      <c r="M814"/>
    </row>
    <row r="815" spans="1:13">
      <c r="A815"/>
      <c r="B815" s="41"/>
      <c r="C815"/>
      <c r="D815"/>
      <c r="E815" s="50"/>
      <c r="F815" s="50"/>
      <c r="G815" s="50"/>
      <c r="H815"/>
      <c r="I815" s="47"/>
      <c r="J815"/>
      <c r="K815"/>
      <c r="L815"/>
      <c r="M815"/>
    </row>
    <row r="816" spans="1:13">
      <c r="A816"/>
      <c r="B816" s="41"/>
      <c r="C816"/>
      <c r="D816"/>
      <c r="E816" s="50"/>
      <c r="F816" s="50"/>
      <c r="G816" s="50"/>
      <c r="H816"/>
      <c r="I816" s="47"/>
      <c r="J816"/>
      <c r="K816"/>
      <c r="L816"/>
      <c r="M816"/>
    </row>
    <row r="817" spans="1:13">
      <c r="A817"/>
      <c r="B817" s="41"/>
      <c r="C817"/>
      <c r="D817"/>
      <c r="E817" s="50"/>
      <c r="F817" s="50"/>
      <c r="G817" s="50"/>
      <c r="H817"/>
      <c r="I817" s="47"/>
      <c r="J817"/>
      <c r="K817"/>
      <c r="L817"/>
      <c r="M817"/>
    </row>
    <row r="818" spans="1:13">
      <c r="A818"/>
      <c r="B818" s="41"/>
      <c r="C818"/>
      <c r="D818"/>
      <c r="E818" s="50"/>
      <c r="F818" s="50"/>
      <c r="G818" s="50"/>
      <c r="H818"/>
      <c r="I818" s="47"/>
      <c r="J818"/>
      <c r="K818"/>
      <c r="L818"/>
      <c r="M818"/>
    </row>
    <row r="819" spans="1:13">
      <c r="A819"/>
      <c r="B819" s="41"/>
      <c r="C819"/>
      <c r="D819"/>
      <c r="E819" s="50"/>
      <c r="F819" s="50"/>
      <c r="G819" s="50"/>
      <c r="H819"/>
      <c r="I819" s="47"/>
      <c r="J819"/>
      <c r="K819"/>
      <c r="L819"/>
      <c r="M819"/>
    </row>
    <row r="820" spans="1:13">
      <c r="A820"/>
      <c r="B820" s="41"/>
      <c r="C820"/>
      <c r="D820"/>
      <c r="E820" s="50"/>
      <c r="F820" s="50"/>
      <c r="G820" s="50"/>
      <c r="H820"/>
      <c r="I820" s="47"/>
      <c r="J820"/>
      <c r="K820"/>
      <c r="L820"/>
      <c r="M820"/>
    </row>
    <row r="821" spans="1:13">
      <c r="A821"/>
      <c r="B821" s="41"/>
      <c r="C821"/>
      <c r="D821"/>
      <c r="E821" s="50"/>
      <c r="F821" s="50"/>
      <c r="G821" s="50"/>
      <c r="H821"/>
      <c r="I821" s="47"/>
      <c r="J821"/>
      <c r="K821"/>
      <c r="L821"/>
      <c r="M821"/>
    </row>
    <row r="822" spans="1:13">
      <c r="A822"/>
      <c r="B822" s="41"/>
      <c r="C822"/>
      <c r="D822"/>
      <c r="E822" s="50"/>
      <c r="F822" s="50"/>
      <c r="G822" s="50"/>
      <c r="H822"/>
      <c r="I822" s="47"/>
      <c r="J822"/>
      <c r="K822"/>
      <c r="L822"/>
      <c r="M822"/>
    </row>
    <row r="823" spans="1:13">
      <c r="A823"/>
      <c r="B823" s="41"/>
      <c r="C823"/>
      <c r="D823"/>
      <c r="E823" s="50"/>
      <c r="F823" s="50"/>
      <c r="G823" s="50"/>
      <c r="H823"/>
      <c r="I823" s="47"/>
      <c r="J823"/>
      <c r="K823"/>
      <c r="L823"/>
      <c r="M823"/>
    </row>
    <row r="824" spans="1:13">
      <c r="A824"/>
      <c r="B824" s="41"/>
      <c r="C824"/>
      <c r="D824"/>
      <c r="E824" s="50"/>
      <c r="F824" s="50"/>
      <c r="G824" s="50"/>
      <c r="H824"/>
      <c r="I824" s="47"/>
      <c r="J824"/>
      <c r="K824"/>
      <c r="L824"/>
      <c r="M824"/>
    </row>
    <row r="825" spans="1:13">
      <c r="A825"/>
      <c r="B825" s="41"/>
      <c r="C825"/>
      <c r="D825"/>
      <c r="E825" s="50"/>
      <c r="F825" s="50"/>
      <c r="G825" s="50"/>
      <c r="H825"/>
      <c r="I825" s="47"/>
      <c r="J825"/>
      <c r="K825"/>
      <c r="L825"/>
      <c r="M825"/>
    </row>
    <row r="826" spans="1:13">
      <c r="A826"/>
      <c r="B826" s="41"/>
      <c r="C826"/>
      <c r="D826"/>
      <c r="E826" s="50"/>
      <c r="F826" s="50"/>
      <c r="G826" s="50"/>
      <c r="H826"/>
      <c r="I826" s="47"/>
      <c r="J826"/>
      <c r="K826"/>
      <c r="L826"/>
      <c r="M826"/>
    </row>
    <row r="827" spans="1:13">
      <c r="A827"/>
      <c r="B827" s="41"/>
      <c r="C827"/>
      <c r="D827"/>
      <c r="E827" s="50"/>
      <c r="F827" s="50"/>
      <c r="G827" s="50"/>
      <c r="H827"/>
      <c r="I827" s="47"/>
      <c r="J827"/>
      <c r="K827"/>
      <c r="L827"/>
      <c r="M827"/>
    </row>
    <row r="828" spans="1:13">
      <c r="A828"/>
      <c r="B828" s="41"/>
      <c r="C828"/>
      <c r="D828"/>
      <c r="E828" s="50"/>
      <c r="F828" s="50"/>
      <c r="G828" s="50"/>
      <c r="H828"/>
      <c r="I828" s="47"/>
      <c r="J828"/>
      <c r="K828"/>
      <c r="L828"/>
      <c r="M828"/>
    </row>
    <row r="829" spans="1:13">
      <c r="A829"/>
      <c r="B829" s="41"/>
      <c r="C829"/>
      <c r="D829"/>
      <c r="E829" s="50"/>
      <c r="F829" s="50"/>
      <c r="G829" s="50"/>
      <c r="H829"/>
      <c r="I829" s="47"/>
      <c r="J829"/>
      <c r="K829"/>
      <c r="L829"/>
      <c r="M829"/>
    </row>
    <row r="830" spans="1:13">
      <c r="A830"/>
      <c r="B830" s="41"/>
      <c r="C830"/>
      <c r="D830"/>
      <c r="E830" s="50"/>
      <c r="F830" s="50"/>
      <c r="G830" s="50"/>
      <c r="H830"/>
      <c r="I830" s="47"/>
      <c r="J830"/>
      <c r="K830"/>
      <c r="L830"/>
      <c r="M830"/>
    </row>
    <row r="831" spans="1:13">
      <c r="A831"/>
      <c r="B831" s="41"/>
      <c r="C831"/>
      <c r="D831"/>
      <c r="E831" s="50"/>
      <c r="F831" s="50"/>
      <c r="G831" s="50"/>
      <c r="H831"/>
      <c r="I831" s="47"/>
      <c r="J831"/>
      <c r="K831"/>
      <c r="L831"/>
      <c r="M831"/>
    </row>
    <row r="832" spans="1:13">
      <c r="A832"/>
      <c r="B832" s="41"/>
      <c r="C832"/>
      <c r="D832"/>
      <c r="E832" s="50"/>
      <c r="F832" s="50"/>
      <c r="G832" s="50"/>
      <c r="H832"/>
      <c r="I832" s="47"/>
      <c r="J832"/>
      <c r="K832"/>
      <c r="L832"/>
      <c r="M832"/>
    </row>
    <row r="833" spans="1:13">
      <c r="A833"/>
      <c r="B833" s="41"/>
      <c r="C833"/>
      <c r="D833"/>
      <c r="E833" s="50"/>
      <c r="F833" s="50"/>
      <c r="G833" s="50"/>
      <c r="H833"/>
      <c r="I833" s="47"/>
      <c r="J833"/>
      <c r="K833"/>
      <c r="L833"/>
      <c r="M833"/>
    </row>
    <row r="834" spans="1:13">
      <c r="A834"/>
      <c r="B834" s="41"/>
      <c r="C834"/>
      <c r="D834"/>
      <c r="E834" s="50"/>
      <c r="F834" s="50"/>
      <c r="G834" s="50"/>
      <c r="H834"/>
      <c r="I834" s="47"/>
      <c r="J834"/>
      <c r="K834"/>
      <c r="L834"/>
      <c r="M834"/>
    </row>
    <row r="835" spans="1:13">
      <c r="A835"/>
      <c r="B835" s="41"/>
      <c r="C835"/>
      <c r="D835"/>
      <c r="E835" s="50"/>
      <c r="F835" s="50"/>
      <c r="G835" s="50"/>
      <c r="H835"/>
      <c r="I835" s="47"/>
      <c r="J835"/>
      <c r="K835"/>
      <c r="L835"/>
      <c r="M835"/>
    </row>
    <row r="836" spans="1:13">
      <c r="A836"/>
      <c r="B836" s="41"/>
      <c r="C836"/>
      <c r="D836"/>
      <c r="E836" s="50"/>
      <c r="F836" s="50"/>
      <c r="G836" s="50"/>
      <c r="H836"/>
      <c r="I836" s="47"/>
      <c r="J836"/>
      <c r="K836"/>
      <c r="L836"/>
      <c r="M836"/>
    </row>
    <row r="837" spans="1:13">
      <c r="A837"/>
      <c r="B837" s="41"/>
      <c r="C837"/>
      <c r="D837"/>
      <c r="E837" s="50"/>
      <c r="F837" s="50"/>
      <c r="G837" s="50"/>
      <c r="H837"/>
      <c r="I837" s="47"/>
      <c r="J837"/>
      <c r="K837"/>
      <c r="L837"/>
      <c r="M837"/>
    </row>
    <row r="838" spans="1:13">
      <c r="A838"/>
      <c r="B838" s="41"/>
      <c r="C838"/>
      <c r="D838"/>
      <c r="E838" s="50"/>
      <c r="F838" s="50"/>
      <c r="G838" s="50"/>
      <c r="H838"/>
      <c r="I838" s="47"/>
      <c r="J838"/>
      <c r="K838"/>
      <c r="L838"/>
      <c r="M838"/>
    </row>
    <row r="839" spans="1:13">
      <c r="A839"/>
      <c r="B839" s="41"/>
      <c r="C839"/>
      <c r="D839"/>
      <c r="E839" s="50"/>
      <c r="F839" s="50"/>
      <c r="G839" s="50"/>
      <c r="H839"/>
      <c r="I839" s="47"/>
      <c r="J839"/>
      <c r="K839"/>
      <c r="L839"/>
      <c r="M839"/>
    </row>
    <row r="840" spans="1:13">
      <c r="A840"/>
      <c r="B840" s="41"/>
      <c r="C840"/>
      <c r="D840"/>
      <c r="E840" s="50"/>
      <c r="F840" s="50"/>
      <c r="G840" s="50"/>
      <c r="H840"/>
      <c r="I840" s="47"/>
      <c r="J840"/>
      <c r="K840"/>
      <c r="L840"/>
      <c r="M840"/>
    </row>
    <row r="841" spans="1:13">
      <c r="A841"/>
      <c r="B841" s="41"/>
      <c r="C841"/>
      <c r="D841"/>
      <c r="E841" s="50"/>
      <c r="F841" s="50"/>
      <c r="G841" s="50"/>
      <c r="H841"/>
      <c r="I841" s="47"/>
      <c r="J841"/>
      <c r="K841"/>
      <c r="L841"/>
      <c r="M841"/>
    </row>
    <row r="842" spans="1:13">
      <c r="A842"/>
      <c r="B842" s="41"/>
      <c r="C842"/>
      <c r="D842"/>
      <c r="E842" s="50"/>
      <c r="F842" s="50"/>
      <c r="G842" s="50"/>
      <c r="H842"/>
      <c r="I842" s="47"/>
      <c r="J842"/>
      <c r="K842"/>
      <c r="L842"/>
      <c r="M842"/>
    </row>
    <row r="843" spans="1:13">
      <c r="A843"/>
      <c r="B843" s="41"/>
      <c r="C843"/>
      <c r="D843"/>
      <c r="E843" s="50"/>
      <c r="F843" s="50"/>
      <c r="G843" s="50"/>
      <c r="H843"/>
      <c r="I843" s="47"/>
      <c r="J843"/>
      <c r="K843"/>
      <c r="L843"/>
      <c r="M843"/>
    </row>
    <row r="844" spans="1:13">
      <c r="A844"/>
      <c r="B844" s="41"/>
      <c r="C844"/>
      <c r="D844"/>
      <c r="E844" s="50"/>
      <c r="F844" s="50"/>
      <c r="G844" s="50"/>
      <c r="H844"/>
      <c r="I844" s="47"/>
      <c r="J844"/>
      <c r="K844"/>
      <c r="L844"/>
      <c r="M844"/>
    </row>
    <row r="845" spans="1:13">
      <c r="A845"/>
      <c r="B845" s="41"/>
      <c r="C845"/>
      <c r="D845"/>
      <c r="E845" s="50"/>
      <c r="F845" s="50"/>
      <c r="G845" s="50"/>
      <c r="H845"/>
      <c r="I845" s="47"/>
      <c r="J845"/>
      <c r="K845"/>
      <c r="L845"/>
      <c r="M845"/>
    </row>
    <row r="846" spans="1:13">
      <c r="A846"/>
      <c r="B846" s="41"/>
      <c r="C846"/>
      <c r="D846"/>
      <c r="E846" s="50"/>
      <c r="F846" s="50"/>
      <c r="G846" s="50"/>
      <c r="H846"/>
      <c r="I846" s="47"/>
      <c r="J846"/>
      <c r="K846"/>
      <c r="L846"/>
      <c r="M846"/>
    </row>
    <row r="847" spans="1:13">
      <c r="A847"/>
      <c r="B847" s="41"/>
      <c r="C847"/>
      <c r="D847"/>
      <c r="E847" s="50"/>
      <c r="F847" s="50"/>
      <c r="G847" s="50"/>
      <c r="H847"/>
      <c r="I847" s="47"/>
      <c r="J847"/>
      <c r="K847"/>
      <c r="L847"/>
      <c r="M847"/>
    </row>
    <row r="848" spans="1:13">
      <c r="A848"/>
      <c r="B848" s="41"/>
      <c r="C848"/>
      <c r="D848"/>
      <c r="E848" s="50"/>
      <c r="F848" s="50"/>
      <c r="G848" s="50"/>
      <c r="H848"/>
      <c r="I848" s="47"/>
      <c r="J848"/>
      <c r="K848"/>
      <c r="L848"/>
      <c r="M848"/>
    </row>
    <row r="849" spans="1:13">
      <c r="A849"/>
      <c r="B849" s="41"/>
      <c r="C849"/>
      <c r="D849"/>
      <c r="E849" s="50"/>
      <c r="F849" s="50"/>
      <c r="G849" s="50"/>
      <c r="H849"/>
      <c r="I849" s="47"/>
      <c r="J849"/>
      <c r="K849"/>
      <c r="L849"/>
      <c r="M849"/>
    </row>
    <row r="850" spans="1:13">
      <c r="A850"/>
      <c r="B850" s="41"/>
      <c r="C850"/>
      <c r="D850"/>
      <c r="E850" s="50"/>
      <c r="F850" s="50"/>
      <c r="G850" s="50"/>
      <c r="H850"/>
      <c r="I850" s="47"/>
      <c r="J850"/>
      <c r="K850"/>
      <c r="L850"/>
      <c r="M850"/>
    </row>
    <row r="851" spans="1:13">
      <c r="A851"/>
      <c r="B851" s="41"/>
      <c r="C851"/>
      <c r="D851"/>
      <c r="E851" s="50"/>
      <c r="F851" s="50"/>
      <c r="G851" s="50"/>
      <c r="H851"/>
      <c r="I851" s="47"/>
      <c r="J851"/>
      <c r="K851"/>
      <c r="L851"/>
      <c r="M851"/>
    </row>
    <row r="852" spans="1:13">
      <c r="A852"/>
      <c r="B852" s="41"/>
      <c r="C852"/>
      <c r="D852"/>
      <c r="E852" s="50"/>
      <c r="F852" s="50"/>
      <c r="G852" s="50"/>
      <c r="H852"/>
      <c r="I852" s="47"/>
      <c r="J852"/>
      <c r="K852"/>
      <c r="L852"/>
      <c r="M852"/>
    </row>
    <row r="853" spans="1:13">
      <c r="A853"/>
      <c r="B853" s="41"/>
      <c r="C853"/>
      <c r="D853"/>
      <c r="E853" s="50"/>
      <c r="F853" s="50"/>
      <c r="G853" s="50"/>
      <c r="H853"/>
      <c r="I853" s="47"/>
      <c r="J853"/>
      <c r="K853"/>
      <c r="L853"/>
      <c r="M853"/>
    </row>
    <row r="854" spans="1:13">
      <c r="A854"/>
      <c r="B854" s="41"/>
      <c r="C854"/>
      <c r="D854"/>
      <c r="E854" s="50"/>
      <c r="F854" s="50"/>
      <c r="G854" s="50"/>
      <c r="H854"/>
      <c r="I854" s="47"/>
      <c r="J854"/>
      <c r="K854"/>
      <c r="L854"/>
      <c r="M854"/>
    </row>
    <row r="855" spans="1:13">
      <c r="A855"/>
      <c r="B855" s="41"/>
      <c r="C855"/>
      <c r="D855"/>
      <c r="E855" s="50"/>
      <c r="F855" s="50"/>
      <c r="G855" s="50"/>
      <c r="H855"/>
      <c r="I855" s="47"/>
      <c r="J855"/>
      <c r="K855"/>
      <c r="L855"/>
      <c r="M855"/>
    </row>
    <row r="856" spans="1:13">
      <c r="A856"/>
      <c r="B856" s="41"/>
      <c r="C856"/>
      <c r="D856"/>
      <c r="E856" s="50"/>
      <c r="F856" s="50"/>
      <c r="G856" s="50"/>
      <c r="H856"/>
      <c r="I856" s="47"/>
      <c r="J856"/>
      <c r="K856"/>
      <c r="L856"/>
      <c r="M856"/>
    </row>
    <row r="857" spans="1:13">
      <c r="A857"/>
      <c r="B857" s="41"/>
      <c r="C857"/>
      <c r="D857"/>
      <c r="E857" s="50"/>
      <c r="F857" s="50"/>
      <c r="G857" s="50"/>
      <c r="H857"/>
      <c r="I857" s="47"/>
      <c r="J857"/>
      <c r="K857"/>
      <c r="L857"/>
      <c r="M857"/>
    </row>
    <row r="858" spans="1:13">
      <c r="A858"/>
      <c r="B858" s="41"/>
      <c r="C858"/>
      <c r="D858"/>
      <c r="E858" s="50"/>
      <c r="F858" s="50"/>
      <c r="G858" s="50"/>
      <c r="H858"/>
      <c r="I858" s="47"/>
      <c r="J858"/>
      <c r="K858"/>
      <c r="L858"/>
      <c r="M858"/>
    </row>
    <row r="859" spans="1:13">
      <c r="A859"/>
      <c r="B859" s="41"/>
      <c r="C859"/>
      <c r="D859"/>
      <c r="E859" s="50"/>
      <c r="F859" s="50"/>
      <c r="G859" s="50"/>
      <c r="H859"/>
      <c r="I859" s="47"/>
      <c r="J859"/>
      <c r="K859"/>
      <c r="L859"/>
      <c r="M859"/>
    </row>
    <row r="860" spans="1:13">
      <c r="A860"/>
      <c r="B860" s="41"/>
      <c r="C860"/>
      <c r="D860"/>
      <c r="E860" s="50"/>
      <c r="F860" s="50"/>
      <c r="G860" s="50"/>
      <c r="H860"/>
      <c r="I860" s="47"/>
      <c r="J860"/>
      <c r="K860"/>
      <c r="L860"/>
      <c r="M860"/>
    </row>
    <row r="861" spans="1:13">
      <c r="A861"/>
      <c r="B861" s="41"/>
      <c r="C861"/>
      <c r="D861"/>
      <c r="E861" s="50"/>
      <c r="F861" s="50"/>
      <c r="G861" s="50"/>
      <c r="H861"/>
      <c r="I861" s="47"/>
      <c r="J861"/>
      <c r="K861"/>
      <c r="L861"/>
      <c r="M861"/>
    </row>
    <row r="862" spans="1:13">
      <c r="A862"/>
      <c r="B862" s="41"/>
      <c r="C862"/>
      <c r="D862"/>
      <c r="E862" s="50"/>
      <c r="F862" s="50"/>
      <c r="G862" s="50"/>
      <c r="H862"/>
      <c r="I862" s="47"/>
      <c r="J862"/>
      <c r="K862"/>
      <c r="L862"/>
      <c r="M862"/>
    </row>
    <row r="863" spans="1:13">
      <c r="A863"/>
      <c r="B863" s="41"/>
      <c r="C863"/>
      <c r="D863"/>
      <c r="E863" s="50"/>
      <c r="F863" s="50"/>
      <c r="G863" s="50"/>
      <c r="H863"/>
      <c r="I863" s="47"/>
      <c r="J863"/>
      <c r="K863"/>
      <c r="L863"/>
      <c r="M863"/>
    </row>
    <row r="864" spans="1:13">
      <c r="A864"/>
      <c r="B864" s="41"/>
      <c r="C864"/>
      <c r="D864"/>
      <c r="E864" s="50"/>
      <c r="F864" s="50"/>
      <c r="G864" s="50"/>
      <c r="H864"/>
      <c r="I864" s="47"/>
      <c r="J864"/>
      <c r="K864"/>
      <c r="L864"/>
      <c r="M864"/>
    </row>
    <row r="865" spans="1:13">
      <c r="A865"/>
      <c r="B865" s="41"/>
      <c r="C865"/>
      <c r="D865"/>
      <c r="E865" s="50"/>
      <c r="F865" s="50"/>
      <c r="G865" s="50"/>
      <c r="H865"/>
      <c r="I865" s="47"/>
      <c r="J865"/>
      <c r="K865"/>
      <c r="L865"/>
      <c r="M865"/>
    </row>
    <row r="866" spans="1:13">
      <c r="A866"/>
      <c r="B866" s="41"/>
      <c r="C866"/>
      <c r="D866"/>
      <c r="E866" s="50"/>
      <c r="F866" s="50"/>
      <c r="G866" s="50"/>
      <c r="H866"/>
      <c r="I866" s="47"/>
      <c r="J866"/>
      <c r="K866"/>
      <c r="L866"/>
      <c r="M866"/>
    </row>
    <row r="867" spans="1:13">
      <c r="A867"/>
      <c r="B867" s="41"/>
      <c r="C867"/>
      <c r="D867"/>
      <c r="E867" s="50"/>
      <c r="F867" s="50"/>
      <c r="G867" s="50"/>
      <c r="H867"/>
      <c r="I867" s="47"/>
      <c r="J867"/>
      <c r="K867"/>
      <c r="L867"/>
      <c r="M867"/>
    </row>
    <row r="868" spans="1:13">
      <c r="A868"/>
      <c r="B868" s="41"/>
      <c r="C868"/>
      <c r="D868"/>
      <c r="E868" s="50"/>
      <c r="F868" s="50"/>
      <c r="G868" s="50"/>
      <c r="H868"/>
      <c r="I868" s="47"/>
      <c r="J868"/>
      <c r="K868"/>
      <c r="L868"/>
      <c r="M868"/>
    </row>
    <row r="869" spans="1:13">
      <c r="A869"/>
      <c r="B869" s="41"/>
      <c r="C869"/>
      <c r="D869"/>
      <c r="E869" s="50"/>
      <c r="F869" s="50"/>
      <c r="G869" s="50"/>
      <c r="H869"/>
      <c r="I869" s="47"/>
      <c r="J869"/>
      <c r="K869"/>
      <c r="L869"/>
      <c r="M869"/>
    </row>
    <row r="870" spans="1:13">
      <c r="A870"/>
      <c r="B870" s="41"/>
      <c r="C870"/>
      <c r="D870"/>
      <c r="E870" s="50"/>
      <c r="F870" s="50"/>
      <c r="G870" s="50"/>
      <c r="H870"/>
      <c r="I870" s="47"/>
      <c r="J870"/>
      <c r="K870"/>
      <c r="L870"/>
      <c r="M870"/>
    </row>
    <row r="871" spans="1:13">
      <c r="A871"/>
      <c r="B871" s="41"/>
      <c r="C871"/>
      <c r="D871"/>
      <c r="E871" s="50"/>
      <c r="F871" s="50"/>
      <c r="G871" s="50"/>
      <c r="H871"/>
      <c r="I871" s="47"/>
      <c r="J871"/>
      <c r="K871"/>
      <c r="L871"/>
      <c r="M871"/>
    </row>
    <row r="872" spans="1:13">
      <c r="A872"/>
      <c r="B872" s="41"/>
      <c r="C872"/>
      <c r="D872"/>
      <c r="E872" s="50"/>
      <c r="F872" s="50"/>
      <c r="G872" s="50"/>
      <c r="H872"/>
      <c r="I872" s="47"/>
      <c r="J872"/>
      <c r="K872"/>
      <c r="L872"/>
      <c r="M872"/>
    </row>
    <row r="873" spans="1:13">
      <c r="A873"/>
      <c r="B873" s="41"/>
      <c r="C873"/>
      <c r="D873"/>
      <c r="E873" s="50"/>
      <c r="F873" s="50"/>
      <c r="G873" s="50"/>
      <c r="H873"/>
      <c r="I873" s="47"/>
      <c r="J873"/>
      <c r="K873"/>
      <c r="L873"/>
      <c r="M873"/>
    </row>
    <row r="874" spans="1:13">
      <c r="A874"/>
      <c r="B874" s="41"/>
      <c r="C874"/>
      <c r="D874"/>
      <c r="E874" s="50"/>
      <c r="F874" s="50"/>
      <c r="G874" s="50"/>
      <c r="H874"/>
      <c r="I874" s="47"/>
      <c r="J874"/>
      <c r="K874"/>
      <c r="L874"/>
      <c r="M874"/>
    </row>
    <row r="875" spans="1:13">
      <c r="A875"/>
      <c r="B875" s="41"/>
      <c r="C875"/>
      <c r="D875"/>
      <c r="E875" s="50"/>
      <c r="F875" s="50"/>
      <c r="G875" s="50"/>
      <c r="H875"/>
      <c r="I875" s="47"/>
      <c r="J875"/>
      <c r="K875"/>
      <c r="L875"/>
      <c r="M875"/>
    </row>
    <row r="876" spans="1:13">
      <c r="A876"/>
      <c r="B876" s="41"/>
      <c r="C876"/>
      <c r="D876"/>
      <c r="E876" s="50"/>
      <c r="F876" s="50"/>
      <c r="G876" s="50"/>
      <c r="H876"/>
      <c r="I876" s="47"/>
      <c r="J876"/>
      <c r="K876"/>
      <c r="L876"/>
      <c r="M876"/>
    </row>
    <row r="877" spans="1:13">
      <c r="A877"/>
      <c r="B877" s="41"/>
      <c r="C877"/>
      <c r="D877"/>
      <c r="E877" s="50"/>
      <c r="F877" s="50"/>
      <c r="G877" s="50"/>
      <c r="H877"/>
      <c r="I877" s="47"/>
      <c r="J877"/>
      <c r="K877"/>
      <c r="L877"/>
      <c r="M877"/>
    </row>
    <row r="878" spans="1:13">
      <c r="A878"/>
      <c r="B878" s="41"/>
      <c r="C878"/>
      <c r="D878"/>
      <c r="E878" s="50"/>
      <c r="F878" s="50"/>
      <c r="G878" s="50"/>
      <c r="H878"/>
      <c r="I878" s="47"/>
      <c r="J878"/>
      <c r="K878"/>
      <c r="L878"/>
      <c r="M878"/>
    </row>
    <row r="879" spans="1:13">
      <c r="A879"/>
      <c r="B879" s="41"/>
      <c r="C879"/>
      <c r="D879"/>
      <c r="E879" s="50"/>
      <c r="F879" s="50"/>
      <c r="G879" s="50"/>
      <c r="H879"/>
      <c r="I879" s="47"/>
      <c r="J879"/>
      <c r="K879"/>
      <c r="L879"/>
      <c r="M879"/>
    </row>
    <row r="880" spans="1:13">
      <c r="A880"/>
      <c r="B880" s="41"/>
      <c r="C880"/>
      <c r="D880"/>
      <c r="E880" s="50"/>
      <c r="F880" s="50"/>
      <c r="G880" s="50"/>
      <c r="H880"/>
      <c r="I880" s="47"/>
      <c r="J880"/>
      <c r="K880"/>
      <c r="L880"/>
      <c r="M880"/>
    </row>
    <row r="881" spans="1:13">
      <c r="A881"/>
      <c r="B881" s="41"/>
      <c r="C881"/>
      <c r="D881"/>
      <c r="E881" s="50"/>
      <c r="F881" s="50"/>
      <c r="G881" s="50"/>
      <c r="H881"/>
      <c r="I881" s="47"/>
      <c r="J881"/>
      <c r="K881"/>
      <c r="L881"/>
      <c r="M881"/>
    </row>
    <row r="882" spans="1:13">
      <c r="A882"/>
      <c r="B882" s="41"/>
      <c r="C882"/>
      <c r="D882"/>
      <c r="E882" s="50"/>
      <c r="F882" s="50"/>
      <c r="G882" s="50"/>
      <c r="H882"/>
      <c r="I882" s="47"/>
      <c r="J882"/>
      <c r="K882"/>
      <c r="L882"/>
      <c r="M882"/>
    </row>
    <row r="883" spans="1:13">
      <c r="A883"/>
      <c r="B883" s="41"/>
      <c r="C883"/>
      <c r="D883"/>
      <c r="E883" s="50"/>
      <c r="F883" s="50"/>
      <c r="G883" s="50"/>
      <c r="H883"/>
      <c r="I883" s="47"/>
      <c r="J883"/>
      <c r="K883"/>
      <c r="L883"/>
      <c r="M883"/>
    </row>
    <row r="884" spans="1:13">
      <c r="A884"/>
      <c r="B884" s="41"/>
      <c r="C884"/>
      <c r="D884"/>
      <c r="E884" s="50"/>
      <c r="F884" s="50"/>
      <c r="G884" s="50"/>
      <c r="H884"/>
      <c r="I884" s="47"/>
      <c r="J884"/>
      <c r="K884"/>
      <c r="L884"/>
      <c r="M884"/>
    </row>
    <row r="885" spans="1:13">
      <c r="A885"/>
      <c r="B885" s="41"/>
      <c r="C885"/>
      <c r="D885"/>
      <c r="E885" s="50"/>
      <c r="F885" s="50"/>
      <c r="G885" s="50"/>
      <c r="H885"/>
      <c r="I885" s="47"/>
      <c r="J885"/>
      <c r="K885"/>
      <c r="L885"/>
      <c r="M885"/>
    </row>
    <row r="886" spans="1:13">
      <c r="A886"/>
      <c r="B886" s="41"/>
      <c r="C886"/>
      <c r="D886"/>
      <c r="E886" s="50"/>
      <c r="F886" s="50"/>
      <c r="G886" s="50"/>
      <c r="H886"/>
      <c r="I886" s="47"/>
      <c r="J886"/>
      <c r="K886"/>
      <c r="L886"/>
      <c r="M886"/>
    </row>
    <row r="887" spans="1:13">
      <c r="A887"/>
      <c r="B887" s="41"/>
      <c r="C887"/>
      <c r="D887"/>
      <c r="E887" s="50"/>
      <c r="F887" s="50"/>
      <c r="G887" s="50"/>
      <c r="H887"/>
      <c r="I887" s="47"/>
      <c r="J887"/>
      <c r="K887"/>
      <c r="L887"/>
      <c r="M887"/>
    </row>
    <row r="888" spans="1:13">
      <c r="A888"/>
      <c r="B888" s="41"/>
      <c r="C888"/>
      <c r="D888"/>
      <c r="E888" s="50"/>
      <c r="F888" s="50"/>
      <c r="G888" s="50"/>
      <c r="H888"/>
      <c r="I888" s="47"/>
      <c r="J888"/>
      <c r="K888"/>
      <c r="L888"/>
      <c r="M888"/>
    </row>
    <row r="889" spans="1:13">
      <c r="A889"/>
      <c r="B889" s="41"/>
      <c r="C889"/>
      <c r="D889"/>
      <c r="E889" s="50"/>
      <c r="F889" s="50"/>
      <c r="G889" s="50"/>
      <c r="H889"/>
      <c r="I889" s="47"/>
      <c r="J889"/>
      <c r="K889"/>
      <c r="L889"/>
      <c r="M889"/>
    </row>
    <row r="890" spans="1:13">
      <c r="A890"/>
      <c r="B890" s="41"/>
      <c r="C890"/>
      <c r="D890"/>
      <c r="E890" s="50"/>
      <c r="F890" s="50"/>
      <c r="G890" s="50"/>
      <c r="H890"/>
      <c r="I890" s="47"/>
      <c r="J890"/>
      <c r="K890"/>
      <c r="L890"/>
      <c r="M890"/>
    </row>
    <row r="891" spans="1:13">
      <c r="A891"/>
      <c r="B891" s="41"/>
      <c r="C891"/>
      <c r="D891"/>
      <c r="E891" s="50"/>
      <c r="F891" s="50"/>
      <c r="G891" s="50"/>
      <c r="H891"/>
      <c r="I891" s="47"/>
      <c r="J891"/>
      <c r="K891"/>
      <c r="L891"/>
      <c r="M891"/>
    </row>
    <row r="892" spans="1:13">
      <c r="A892"/>
      <c r="B892" s="41"/>
      <c r="C892"/>
      <c r="D892"/>
      <c r="E892" s="50"/>
      <c r="F892" s="50"/>
      <c r="G892" s="50"/>
      <c r="H892"/>
      <c r="I892" s="47"/>
      <c r="J892"/>
      <c r="K892"/>
      <c r="L892"/>
      <c r="M892"/>
    </row>
    <row r="893" spans="1:13">
      <c r="A893"/>
      <c r="B893" s="41"/>
      <c r="C893"/>
      <c r="D893"/>
      <c r="E893" s="50"/>
      <c r="F893" s="50"/>
      <c r="G893" s="50"/>
      <c r="H893"/>
      <c r="I893" s="47"/>
      <c r="J893"/>
      <c r="K893"/>
      <c r="L893"/>
      <c r="M893"/>
    </row>
    <row r="894" spans="1:13">
      <c r="A894"/>
      <c r="B894" s="41"/>
      <c r="C894"/>
      <c r="D894"/>
      <c r="E894" s="50"/>
      <c r="F894" s="50"/>
      <c r="G894" s="50"/>
      <c r="H894"/>
      <c r="I894" s="47"/>
      <c r="J894"/>
      <c r="K894"/>
      <c r="L894"/>
      <c r="M894"/>
    </row>
    <row r="895" spans="1:13">
      <c r="A895"/>
      <c r="B895" s="41"/>
      <c r="C895"/>
      <c r="D895"/>
      <c r="E895" s="50"/>
      <c r="F895" s="50"/>
      <c r="G895" s="50"/>
      <c r="H895"/>
      <c r="I895" s="47"/>
      <c r="J895"/>
      <c r="K895"/>
      <c r="L895"/>
      <c r="M895"/>
    </row>
    <row r="896" spans="1:13">
      <c r="A896"/>
      <c r="B896" s="41"/>
      <c r="C896"/>
      <c r="D896"/>
      <c r="E896" s="50"/>
      <c r="F896" s="50"/>
      <c r="G896" s="50"/>
      <c r="H896"/>
      <c r="I896" s="47"/>
      <c r="J896"/>
      <c r="K896"/>
      <c r="L896"/>
      <c r="M896"/>
    </row>
    <row r="897" spans="1:13">
      <c r="A897"/>
      <c r="B897" s="41"/>
      <c r="C897"/>
      <c r="D897"/>
      <c r="E897" s="50"/>
      <c r="F897" s="50"/>
      <c r="G897" s="50"/>
      <c r="H897"/>
      <c r="I897" s="47"/>
      <c r="J897"/>
      <c r="K897"/>
      <c r="L897"/>
      <c r="M897"/>
    </row>
    <row r="898" spans="1:13">
      <c r="A898"/>
      <c r="B898" s="41"/>
      <c r="C898"/>
      <c r="D898"/>
      <c r="E898" s="50"/>
      <c r="F898" s="50"/>
      <c r="G898" s="50"/>
      <c r="H898"/>
      <c r="I898" s="47"/>
      <c r="J898"/>
      <c r="K898"/>
      <c r="L898"/>
      <c r="M898"/>
    </row>
    <row r="899" spans="1:13">
      <c r="A899"/>
      <c r="B899" s="41"/>
      <c r="C899"/>
      <c r="D899"/>
      <c r="E899" s="50"/>
      <c r="F899" s="50"/>
      <c r="G899" s="50"/>
      <c r="H899"/>
      <c r="I899" s="47"/>
      <c r="J899"/>
      <c r="K899"/>
      <c r="L899"/>
      <c r="M899"/>
    </row>
    <row r="900" spans="1:13">
      <c r="A900"/>
      <c r="B900" s="41"/>
      <c r="C900"/>
      <c r="D900"/>
      <c r="E900" s="50"/>
      <c r="F900" s="50"/>
      <c r="G900" s="50"/>
      <c r="H900"/>
      <c r="I900" s="47"/>
      <c r="J900"/>
      <c r="K900"/>
      <c r="L900"/>
      <c r="M900"/>
    </row>
    <row r="901" spans="1:13">
      <c r="A901"/>
      <c r="B901" s="41"/>
      <c r="C901"/>
      <c r="D901"/>
      <c r="E901" s="50"/>
      <c r="F901" s="50"/>
      <c r="G901" s="50"/>
      <c r="H901"/>
      <c r="I901" s="47"/>
      <c r="J901"/>
      <c r="K901"/>
      <c r="L901"/>
      <c r="M901"/>
    </row>
    <row r="902" spans="1:13">
      <c r="A902"/>
      <c r="B902" s="41"/>
      <c r="C902"/>
      <c r="D902"/>
      <c r="E902" s="50"/>
      <c r="F902" s="50"/>
      <c r="G902" s="50"/>
      <c r="H902"/>
      <c r="I902" s="47"/>
      <c r="J902"/>
      <c r="K902"/>
      <c r="L902"/>
      <c r="M902"/>
    </row>
    <row r="903" spans="1:13">
      <c r="A903"/>
      <c r="B903" s="41"/>
      <c r="C903"/>
      <c r="D903"/>
      <c r="E903" s="50"/>
      <c r="F903" s="50"/>
      <c r="G903" s="50"/>
      <c r="H903"/>
      <c r="I903" s="47"/>
      <c r="J903"/>
      <c r="K903"/>
      <c r="L903"/>
      <c r="M903"/>
    </row>
    <row r="904" spans="1:13">
      <c r="A904"/>
      <c r="B904" s="41"/>
      <c r="C904"/>
      <c r="D904"/>
      <c r="E904" s="50"/>
      <c r="F904" s="50"/>
      <c r="G904" s="50"/>
      <c r="H904"/>
      <c r="I904" s="47"/>
      <c r="J904"/>
      <c r="K904"/>
      <c r="L904"/>
      <c r="M904"/>
    </row>
    <row r="905" spans="1:13">
      <c r="A905"/>
      <c r="B905" s="41"/>
      <c r="C905"/>
      <c r="D905"/>
      <c r="E905" s="50"/>
      <c r="F905" s="50"/>
      <c r="G905" s="50"/>
      <c r="H905"/>
      <c r="I905" s="47"/>
      <c r="J905"/>
      <c r="K905"/>
      <c r="L905"/>
      <c r="M905"/>
    </row>
    <row r="906" spans="1:13">
      <c r="A906"/>
      <c r="B906" s="41"/>
      <c r="C906"/>
      <c r="D906"/>
      <c r="E906" s="50"/>
      <c r="F906" s="50"/>
      <c r="G906" s="50"/>
      <c r="H906"/>
      <c r="I906" s="47"/>
      <c r="J906"/>
      <c r="K906"/>
      <c r="L906"/>
      <c r="M906"/>
    </row>
    <row r="907" spans="1:13">
      <c r="A907"/>
      <c r="B907" s="41"/>
      <c r="C907"/>
      <c r="D907"/>
      <c r="E907" s="50"/>
      <c r="F907" s="50"/>
      <c r="G907" s="50"/>
      <c r="H907"/>
      <c r="I907" s="47"/>
      <c r="J907"/>
      <c r="K907"/>
      <c r="L907"/>
      <c r="M907"/>
    </row>
    <row r="908" spans="1:13">
      <c r="A908"/>
      <c r="B908" s="41"/>
      <c r="C908"/>
      <c r="D908"/>
      <c r="E908" s="50"/>
      <c r="F908" s="50"/>
      <c r="G908" s="50"/>
      <c r="H908"/>
      <c r="I908" s="47"/>
      <c r="J908"/>
      <c r="K908"/>
      <c r="L908"/>
      <c r="M908"/>
    </row>
    <row r="909" spans="1:13">
      <c r="A909"/>
      <c r="B909" s="41"/>
      <c r="C909"/>
      <c r="D909"/>
      <c r="E909" s="50"/>
      <c r="F909" s="50"/>
      <c r="G909" s="50"/>
      <c r="H909"/>
      <c r="I909" s="47"/>
      <c r="J909"/>
      <c r="K909"/>
      <c r="L909"/>
      <c r="M909"/>
    </row>
    <row r="910" spans="1:13">
      <c r="A910"/>
      <c r="B910" s="41"/>
      <c r="C910"/>
      <c r="D910"/>
      <c r="E910" s="50"/>
      <c r="F910" s="50"/>
      <c r="G910" s="50"/>
      <c r="H910"/>
      <c r="I910" s="47"/>
      <c r="J910"/>
      <c r="K910"/>
      <c r="L910"/>
      <c r="M910"/>
    </row>
    <row r="911" spans="1:13">
      <c r="A911"/>
      <c r="B911" s="41"/>
      <c r="C911"/>
      <c r="D911"/>
      <c r="E911" s="50"/>
      <c r="F911" s="50"/>
      <c r="G911" s="50"/>
      <c r="H911"/>
      <c r="I911" s="47"/>
      <c r="J911"/>
      <c r="K911"/>
      <c r="L911"/>
      <c r="M911"/>
    </row>
    <row r="912" spans="1:13">
      <c r="A912"/>
      <c r="B912" s="41"/>
      <c r="C912"/>
      <c r="D912"/>
      <c r="E912" s="50"/>
      <c r="F912" s="50"/>
      <c r="G912" s="50"/>
      <c r="H912"/>
      <c r="I912" s="47"/>
      <c r="J912"/>
      <c r="K912"/>
      <c r="L912"/>
      <c r="M912"/>
    </row>
    <row r="913" spans="1:13">
      <c r="A913"/>
      <c r="B913" s="41"/>
      <c r="C913"/>
      <c r="D913"/>
      <c r="E913" s="50"/>
      <c r="F913" s="50"/>
      <c r="G913" s="50"/>
      <c r="H913"/>
      <c r="I913" s="47"/>
      <c r="J913"/>
      <c r="K913"/>
      <c r="L913"/>
      <c r="M913"/>
    </row>
    <row r="914" spans="1:13">
      <c r="A914"/>
      <c r="B914" s="41"/>
      <c r="C914"/>
      <c r="D914"/>
      <c r="E914" s="50"/>
      <c r="F914" s="50"/>
      <c r="G914" s="50"/>
      <c r="H914"/>
      <c r="I914" s="47"/>
      <c r="J914"/>
      <c r="K914"/>
      <c r="L914"/>
      <c r="M914"/>
    </row>
    <row r="915" spans="1:13">
      <c r="A915"/>
      <c r="B915" s="41"/>
      <c r="C915"/>
      <c r="D915"/>
      <c r="E915" s="50"/>
      <c r="F915" s="50"/>
      <c r="G915" s="50"/>
      <c r="H915"/>
      <c r="I915" s="47"/>
      <c r="J915"/>
      <c r="K915"/>
      <c r="L915"/>
      <c r="M915"/>
    </row>
    <row r="916" spans="1:13">
      <c r="A916"/>
      <c r="B916" s="41"/>
      <c r="C916"/>
      <c r="D916"/>
      <c r="E916" s="50"/>
      <c r="F916" s="50"/>
      <c r="G916" s="50"/>
      <c r="H916"/>
      <c r="I916" s="47"/>
      <c r="J916"/>
      <c r="K916"/>
      <c r="L916"/>
      <c r="M916"/>
    </row>
    <row r="917" spans="1:13">
      <c r="A917"/>
      <c r="B917" s="41"/>
      <c r="C917"/>
      <c r="D917"/>
      <c r="E917" s="50"/>
      <c r="F917" s="50"/>
      <c r="G917" s="50"/>
      <c r="H917"/>
      <c r="I917" s="47"/>
      <c r="J917"/>
      <c r="K917"/>
      <c r="L917"/>
      <c r="M917"/>
    </row>
    <row r="918" spans="1:13">
      <c r="A918"/>
      <c r="B918" s="41"/>
      <c r="C918"/>
      <c r="D918"/>
      <c r="E918" s="50"/>
      <c r="F918" s="50"/>
      <c r="G918" s="50"/>
      <c r="H918"/>
      <c r="I918" s="47"/>
      <c r="J918"/>
      <c r="K918"/>
      <c r="L918"/>
      <c r="M918"/>
    </row>
    <row r="919" spans="1:13">
      <c r="A919"/>
      <c r="B919" s="41"/>
      <c r="C919"/>
      <c r="D919"/>
      <c r="E919" s="50"/>
      <c r="F919" s="50"/>
      <c r="G919" s="50"/>
      <c r="H919"/>
      <c r="I919" s="47"/>
      <c r="J919"/>
      <c r="K919"/>
      <c r="L919"/>
      <c r="M919"/>
    </row>
    <row r="920" spans="1:13">
      <c r="A920"/>
      <c r="B920" s="41"/>
      <c r="C920"/>
      <c r="D920"/>
      <c r="E920" s="50"/>
      <c r="F920" s="50"/>
      <c r="G920" s="50"/>
      <c r="H920"/>
      <c r="I920" s="47"/>
      <c r="J920"/>
      <c r="K920"/>
      <c r="L920"/>
      <c r="M920"/>
    </row>
    <row r="921" spans="1:13">
      <c r="A921"/>
      <c r="B921" s="41"/>
      <c r="C921"/>
      <c r="D921"/>
      <c r="E921" s="50"/>
      <c r="F921" s="50"/>
      <c r="G921" s="50"/>
      <c r="H921"/>
      <c r="I921" s="47"/>
      <c r="J921"/>
      <c r="K921"/>
      <c r="L921"/>
      <c r="M921"/>
    </row>
    <row r="922" spans="1:13">
      <c r="A922"/>
      <c r="B922" s="41"/>
      <c r="C922"/>
      <c r="D922"/>
      <c r="E922" s="50"/>
      <c r="F922" s="50"/>
      <c r="G922" s="50"/>
      <c r="H922"/>
      <c r="I922" s="47"/>
      <c r="J922"/>
      <c r="K922"/>
      <c r="L922"/>
      <c r="M922"/>
    </row>
    <row r="923" spans="1:13">
      <c r="A923"/>
      <c r="B923" s="41"/>
      <c r="C923"/>
      <c r="D923"/>
      <c r="E923" s="50"/>
      <c r="F923" s="50"/>
      <c r="G923" s="50"/>
      <c r="H923"/>
      <c r="I923" s="47"/>
      <c r="J923"/>
      <c r="K923"/>
      <c r="L923"/>
      <c r="M923"/>
    </row>
    <row r="924" spans="1:13">
      <c r="A924"/>
      <c r="B924" s="41"/>
      <c r="C924"/>
      <c r="D924"/>
      <c r="E924" s="50"/>
      <c r="F924" s="50"/>
      <c r="G924" s="50"/>
      <c r="H924"/>
      <c r="I924" s="47"/>
      <c r="J924"/>
      <c r="K924"/>
      <c r="L924"/>
      <c r="M924"/>
    </row>
    <row r="925" spans="1:13">
      <c r="A925"/>
      <c r="B925" s="41"/>
      <c r="C925"/>
      <c r="D925"/>
      <c r="E925" s="50"/>
      <c r="F925" s="50"/>
      <c r="G925" s="50"/>
      <c r="H925"/>
      <c r="I925" s="47"/>
      <c r="J925"/>
      <c r="K925"/>
      <c r="L925"/>
      <c r="M925"/>
    </row>
    <row r="926" spans="1:13">
      <c r="A926"/>
      <c r="B926" s="41"/>
      <c r="C926"/>
      <c r="D926"/>
      <c r="E926" s="50"/>
      <c r="F926" s="50"/>
      <c r="G926" s="50"/>
      <c r="H926"/>
      <c r="I926" s="47"/>
      <c r="J926"/>
      <c r="K926"/>
      <c r="L926"/>
      <c r="M926"/>
    </row>
    <row r="927" spans="1:13">
      <c r="A927"/>
      <c r="B927" s="41"/>
      <c r="C927"/>
      <c r="D927"/>
      <c r="E927" s="50"/>
      <c r="F927" s="50"/>
      <c r="G927" s="50"/>
      <c r="H927"/>
      <c r="I927" s="47"/>
      <c r="J927"/>
      <c r="K927"/>
      <c r="L927"/>
      <c r="M927"/>
    </row>
    <row r="928" spans="1:13">
      <c r="A928"/>
      <c r="B928" s="41"/>
      <c r="C928"/>
      <c r="D928"/>
      <c r="E928" s="50"/>
      <c r="F928" s="50"/>
      <c r="G928" s="50"/>
      <c r="H928"/>
      <c r="I928" s="47"/>
      <c r="J928"/>
      <c r="K928"/>
      <c r="L928"/>
      <c r="M928"/>
    </row>
    <row r="929" spans="1:13">
      <c r="A929"/>
      <c r="B929" s="41"/>
      <c r="C929"/>
      <c r="D929"/>
      <c r="E929" s="50"/>
      <c r="F929" s="50"/>
      <c r="G929" s="50"/>
      <c r="H929"/>
      <c r="I929" s="47"/>
      <c r="J929"/>
      <c r="K929"/>
      <c r="L929"/>
      <c r="M929"/>
    </row>
    <row r="930" spans="1:13">
      <c r="A930"/>
      <c r="B930" s="41"/>
      <c r="C930"/>
      <c r="D930"/>
      <c r="E930" s="50"/>
      <c r="F930" s="50"/>
      <c r="G930" s="50"/>
      <c r="H930"/>
      <c r="I930" s="47"/>
      <c r="J930"/>
      <c r="K930"/>
      <c r="L930"/>
      <c r="M930"/>
    </row>
    <row r="931" spans="1:13">
      <c r="A931"/>
      <c r="B931" s="41"/>
      <c r="C931"/>
      <c r="D931"/>
      <c r="E931" s="50"/>
      <c r="F931" s="50"/>
      <c r="G931" s="50"/>
      <c r="H931"/>
      <c r="I931" s="47"/>
      <c r="J931"/>
      <c r="K931"/>
      <c r="L931"/>
      <c r="M931"/>
    </row>
    <row r="932" spans="1:13">
      <c r="A932"/>
      <c r="B932" s="41"/>
      <c r="C932"/>
      <c r="D932"/>
      <c r="E932" s="50"/>
      <c r="F932" s="50"/>
      <c r="G932" s="50"/>
      <c r="H932"/>
      <c r="I932" s="47"/>
      <c r="J932"/>
      <c r="K932"/>
      <c r="L932"/>
      <c r="M932"/>
    </row>
    <row r="933" spans="1:13">
      <c r="A933"/>
      <c r="B933" s="41"/>
      <c r="C933"/>
      <c r="D933"/>
      <c r="E933" s="50"/>
      <c r="F933" s="50"/>
      <c r="G933" s="50"/>
      <c r="H933"/>
      <c r="I933" s="47"/>
      <c r="J933"/>
      <c r="K933"/>
      <c r="L933"/>
      <c r="M933"/>
    </row>
    <row r="934" spans="1:13">
      <c r="A934"/>
      <c r="B934" s="41"/>
      <c r="C934"/>
      <c r="D934"/>
      <c r="E934" s="50"/>
      <c r="F934" s="50"/>
      <c r="G934" s="50"/>
      <c r="H934"/>
      <c r="I934" s="47"/>
      <c r="J934"/>
      <c r="K934"/>
      <c r="L934"/>
      <c r="M934"/>
    </row>
    <row r="935" spans="1:13">
      <c r="A935"/>
      <c r="B935" s="41"/>
      <c r="C935"/>
      <c r="D935"/>
      <c r="E935" s="50"/>
      <c r="F935" s="50"/>
      <c r="G935" s="50"/>
      <c r="H935"/>
      <c r="I935" s="47"/>
      <c r="J935"/>
      <c r="K935"/>
      <c r="L935"/>
      <c r="M935"/>
    </row>
    <row r="936" spans="1:13">
      <c r="A936"/>
      <c r="B936" s="41"/>
      <c r="C936"/>
      <c r="D936"/>
      <c r="E936" s="50"/>
      <c r="F936" s="50"/>
      <c r="G936" s="50"/>
      <c r="H936"/>
      <c r="I936" s="47"/>
      <c r="J936"/>
      <c r="K936"/>
      <c r="L936"/>
      <c r="M936"/>
    </row>
    <row r="937" spans="1:13">
      <c r="A937"/>
      <c r="B937" s="41"/>
      <c r="C937"/>
      <c r="D937"/>
      <c r="E937" s="50"/>
      <c r="F937" s="50"/>
      <c r="G937" s="50"/>
      <c r="H937"/>
      <c r="I937" s="47"/>
      <c r="J937"/>
      <c r="K937"/>
      <c r="L937"/>
      <c r="M937"/>
    </row>
    <row r="938" spans="1:13">
      <c r="A938"/>
      <c r="B938" s="41"/>
      <c r="C938"/>
      <c r="D938"/>
      <c r="E938" s="50"/>
      <c r="F938" s="50"/>
      <c r="G938" s="50"/>
      <c r="H938"/>
      <c r="I938" s="47"/>
      <c r="J938"/>
      <c r="K938"/>
      <c r="L938"/>
      <c r="M938"/>
    </row>
    <row r="939" spans="1:13">
      <c r="A939"/>
      <c r="B939" s="41"/>
      <c r="C939"/>
      <c r="D939"/>
      <c r="E939" s="50"/>
      <c r="F939" s="50"/>
      <c r="G939" s="50"/>
      <c r="H939"/>
      <c r="I939" s="47"/>
      <c r="J939"/>
      <c r="K939"/>
      <c r="L939"/>
      <c r="M939"/>
    </row>
    <row r="940" spans="1:13">
      <c r="A940"/>
      <c r="B940" s="41"/>
      <c r="C940"/>
      <c r="D940"/>
      <c r="E940" s="50"/>
      <c r="F940" s="50"/>
      <c r="G940" s="50"/>
      <c r="H940"/>
      <c r="I940" s="47"/>
      <c r="J940"/>
      <c r="K940"/>
      <c r="L940"/>
      <c r="M940"/>
    </row>
    <row r="941" spans="1:13">
      <c r="A941"/>
      <c r="B941" s="41"/>
      <c r="C941"/>
      <c r="D941"/>
      <c r="E941" s="50"/>
      <c r="F941" s="50"/>
      <c r="G941" s="50"/>
      <c r="H941"/>
      <c r="I941" s="47"/>
      <c r="J941"/>
      <c r="K941"/>
      <c r="L941"/>
      <c r="M941"/>
    </row>
    <row r="942" spans="1:13">
      <c r="A942"/>
      <c r="B942" s="41"/>
      <c r="C942"/>
      <c r="D942"/>
      <c r="E942" s="50"/>
      <c r="F942" s="50"/>
      <c r="G942" s="50"/>
      <c r="H942"/>
      <c r="I942" s="47"/>
      <c r="J942"/>
      <c r="K942"/>
      <c r="L942"/>
      <c r="M942"/>
    </row>
    <row r="943" spans="1:13">
      <c r="A943"/>
      <c r="B943" s="41"/>
      <c r="C943"/>
      <c r="D943"/>
      <c r="E943" s="50"/>
      <c r="F943" s="50"/>
      <c r="G943" s="50"/>
      <c r="H943"/>
      <c r="I943" s="47"/>
      <c r="J943"/>
      <c r="K943"/>
      <c r="L943"/>
      <c r="M943"/>
    </row>
    <row r="944" spans="1:13">
      <c r="A944"/>
      <c r="B944" s="41"/>
      <c r="C944"/>
      <c r="D944"/>
      <c r="E944" s="50"/>
      <c r="F944" s="50"/>
      <c r="G944" s="50"/>
      <c r="H944"/>
      <c r="I944" s="47"/>
      <c r="J944"/>
      <c r="K944"/>
      <c r="L944"/>
      <c r="M944"/>
    </row>
    <row r="945" spans="1:13">
      <c r="A945"/>
      <c r="B945" s="41"/>
      <c r="C945"/>
      <c r="D945"/>
      <c r="E945" s="50"/>
      <c r="F945" s="50"/>
      <c r="G945" s="50"/>
      <c r="H945"/>
      <c r="I945" s="47"/>
      <c r="J945"/>
      <c r="K945"/>
      <c r="L945"/>
      <c r="M945"/>
    </row>
    <row r="946" spans="1:13">
      <c r="A946"/>
      <c r="B946" s="41"/>
      <c r="C946"/>
      <c r="D946"/>
      <c r="E946" s="50"/>
      <c r="F946" s="50"/>
      <c r="G946" s="50"/>
      <c r="H946"/>
      <c r="I946" s="47"/>
      <c r="J946"/>
      <c r="K946"/>
      <c r="L946"/>
      <c r="M946"/>
    </row>
    <row r="947" spans="1:13">
      <c r="A947"/>
      <c r="B947" s="41"/>
      <c r="C947"/>
      <c r="D947"/>
      <c r="E947" s="50"/>
      <c r="F947" s="50"/>
      <c r="G947" s="50"/>
      <c r="H947"/>
      <c r="I947" s="47"/>
      <c r="J947"/>
      <c r="K947"/>
      <c r="L947"/>
      <c r="M947"/>
    </row>
    <row r="948" spans="1:13">
      <c r="A948"/>
      <c r="B948" s="41"/>
      <c r="C948"/>
      <c r="D948"/>
      <c r="E948" s="50"/>
      <c r="F948" s="50"/>
      <c r="G948" s="50"/>
      <c r="H948"/>
      <c r="I948" s="47"/>
      <c r="J948"/>
      <c r="K948"/>
      <c r="L948"/>
      <c r="M948"/>
    </row>
    <row r="949" spans="1:13">
      <c r="A949"/>
      <c r="B949" s="41"/>
      <c r="C949"/>
      <c r="D949"/>
      <c r="E949" s="50"/>
      <c r="F949" s="50"/>
      <c r="G949" s="50"/>
      <c r="H949"/>
      <c r="I949" s="47"/>
      <c r="J949"/>
      <c r="K949"/>
      <c r="L949"/>
      <c r="M949"/>
    </row>
    <row r="950" spans="1:13">
      <c r="A950"/>
      <c r="B950" s="41"/>
      <c r="C950"/>
      <c r="D950"/>
      <c r="E950" s="50"/>
      <c r="F950" s="50"/>
      <c r="G950" s="50"/>
      <c r="H950"/>
      <c r="I950" s="47"/>
      <c r="J950"/>
      <c r="K950"/>
      <c r="L950"/>
      <c r="M950"/>
    </row>
    <row r="951" spans="1:13">
      <c r="A951"/>
      <c r="B951" s="41"/>
      <c r="C951"/>
      <c r="D951"/>
      <c r="E951" s="50"/>
      <c r="F951" s="50"/>
      <c r="G951" s="50"/>
      <c r="H951"/>
      <c r="I951" s="47"/>
      <c r="J951"/>
      <c r="K951"/>
      <c r="L951"/>
      <c r="M951"/>
    </row>
    <row r="952" spans="1:13">
      <c r="A952"/>
      <c r="B952" s="41"/>
      <c r="C952"/>
      <c r="D952"/>
      <c r="E952" s="50"/>
      <c r="F952" s="50"/>
      <c r="G952" s="50"/>
      <c r="H952"/>
      <c r="I952" s="47"/>
      <c r="J952"/>
      <c r="K952"/>
      <c r="L952"/>
      <c r="M952"/>
    </row>
    <row r="953" spans="1:13">
      <c r="A953"/>
      <c r="B953" s="41"/>
      <c r="C953"/>
      <c r="D953"/>
      <c r="E953" s="50"/>
      <c r="F953" s="50"/>
      <c r="G953" s="50"/>
      <c r="H953"/>
      <c r="I953" s="47"/>
      <c r="J953"/>
      <c r="K953"/>
      <c r="L953"/>
      <c r="M953"/>
    </row>
    <row r="954" spans="1:13">
      <c r="A954"/>
      <c r="B954" s="41"/>
      <c r="C954"/>
      <c r="D954"/>
      <c r="E954" s="50"/>
      <c r="F954" s="50"/>
      <c r="G954" s="50"/>
      <c r="H954"/>
      <c r="I954" s="47"/>
      <c r="J954"/>
      <c r="K954"/>
      <c r="L954"/>
      <c r="M954"/>
    </row>
    <row r="955" spans="1:13">
      <c r="A955"/>
      <c r="B955" s="41"/>
      <c r="C955"/>
      <c r="D955"/>
      <c r="E955" s="50"/>
      <c r="F955" s="50"/>
      <c r="G955" s="50"/>
      <c r="H955"/>
      <c r="I955" s="47"/>
      <c r="J955"/>
      <c r="K955"/>
      <c r="L955"/>
      <c r="M955"/>
    </row>
    <row r="956" spans="1:13">
      <c r="A956"/>
      <c r="B956" s="41"/>
      <c r="C956"/>
      <c r="D956"/>
      <c r="E956" s="50"/>
      <c r="F956" s="50"/>
      <c r="G956" s="50"/>
      <c r="H956"/>
      <c r="I956" s="47"/>
      <c r="J956"/>
      <c r="K956"/>
      <c r="L956"/>
      <c r="M956"/>
    </row>
    <row r="957" spans="1:13">
      <c r="A957"/>
      <c r="B957" s="41"/>
      <c r="C957"/>
      <c r="D957"/>
      <c r="E957" s="50"/>
      <c r="F957" s="50"/>
      <c r="G957" s="50"/>
      <c r="H957"/>
      <c r="I957" s="47"/>
      <c r="J957"/>
      <c r="K957"/>
      <c r="L957"/>
      <c r="M957"/>
    </row>
    <row r="958" spans="1:13">
      <c r="A958"/>
      <c r="B958" s="41"/>
      <c r="C958"/>
      <c r="D958"/>
      <c r="E958" s="50"/>
      <c r="F958" s="50"/>
      <c r="G958" s="50"/>
      <c r="H958"/>
      <c r="I958" s="47"/>
      <c r="J958"/>
      <c r="K958"/>
      <c r="L958"/>
      <c r="M958"/>
    </row>
    <row r="959" spans="1:13">
      <c r="A959"/>
      <c r="B959" s="41"/>
      <c r="C959"/>
      <c r="D959"/>
      <c r="E959" s="50"/>
      <c r="F959" s="50"/>
      <c r="G959" s="50"/>
      <c r="H959"/>
      <c r="I959" s="47"/>
      <c r="J959"/>
      <c r="K959"/>
      <c r="L959"/>
      <c r="M959"/>
    </row>
    <row r="960" spans="1:13">
      <c r="A960"/>
      <c r="B960" s="41"/>
      <c r="C960"/>
      <c r="D960"/>
      <c r="E960" s="50"/>
      <c r="F960" s="50"/>
      <c r="G960" s="50"/>
      <c r="H960"/>
      <c r="I960" s="47"/>
      <c r="J960"/>
      <c r="K960"/>
      <c r="L960"/>
      <c r="M960"/>
    </row>
    <row r="961" spans="1:13">
      <c r="A961"/>
      <c r="B961" s="41"/>
      <c r="C961"/>
      <c r="D961"/>
      <c r="E961" s="50"/>
      <c r="F961" s="50"/>
      <c r="G961" s="50"/>
      <c r="H961"/>
      <c r="I961" s="47"/>
      <c r="J961"/>
      <c r="K961"/>
      <c r="L961"/>
      <c r="M961"/>
    </row>
    <row r="962" spans="1:13">
      <c r="A962"/>
      <c r="B962" s="41"/>
      <c r="C962"/>
      <c r="D962"/>
      <c r="E962" s="50"/>
      <c r="F962" s="50"/>
      <c r="G962" s="50"/>
      <c r="H962"/>
      <c r="I962" s="47"/>
      <c r="J962"/>
      <c r="K962"/>
      <c r="L962"/>
      <c r="M962"/>
    </row>
    <row r="963" spans="1:13">
      <c r="A963"/>
      <c r="B963" s="41"/>
      <c r="C963"/>
      <c r="D963"/>
      <c r="E963" s="50"/>
      <c r="F963" s="50"/>
      <c r="G963" s="50"/>
      <c r="H963"/>
      <c r="I963" s="47"/>
      <c r="J963"/>
      <c r="K963"/>
      <c r="L963"/>
      <c r="M963"/>
    </row>
    <row r="964" spans="1:13">
      <c r="A964"/>
      <c r="B964" s="41"/>
      <c r="C964"/>
      <c r="D964"/>
      <c r="E964" s="50"/>
      <c r="F964" s="50"/>
      <c r="G964" s="50"/>
      <c r="H964"/>
      <c r="I964" s="47"/>
      <c r="J964"/>
      <c r="K964"/>
      <c r="L964"/>
      <c r="M964"/>
    </row>
    <row r="965" spans="1:13">
      <c r="A965"/>
      <c r="B965" s="41"/>
      <c r="C965"/>
      <c r="D965"/>
      <c r="E965" s="50"/>
      <c r="F965" s="50"/>
      <c r="G965" s="50"/>
      <c r="H965"/>
      <c r="I965" s="47"/>
      <c r="J965"/>
      <c r="K965"/>
      <c r="L965"/>
      <c r="M965"/>
    </row>
    <row r="966" spans="1:13">
      <c r="A966"/>
      <c r="B966" s="41"/>
      <c r="C966"/>
      <c r="D966"/>
      <c r="E966" s="50"/>
      <c r="F966" s="50"/>
      <c r="G966" s="50"/>
      <c r="H966"/>
      <c r="I966" s="47"/>
      <c r="J966"/>
      <c r="K966"/>
      <c r="L966"/>
      <c r="M966"/>
    </row>
    <row r="967" spans="1:13">
      <c r="A967"/>
      <c r="B967" s="41"/>
      <c r="C967"/>
      <c r="D967"/>
      <c r="E967" s="50"/>
      <c r="F967" s="50"/>
      <c r="G967" s="50"/>
      <c r="H967"/>
      <c r="I967" s="47"/>
      <c r="J967"/>
      <c r="K967"/>
      <c r="L967"/>
      <c r="M967"/>
    </row>
    <row r="968" spans="1:13">
      <c r="A968"/>
      <c r="B968" s="41"/>
      <c r="C968"/>
      <c r="D968"/>
      <c r="E968" s="50"/>
      <c r="F968" s="50"/>
      <c r="G968" s="50"/>
      <c r="H968"/>
      <c r="I968" s="47"/>
      <c r="J968"/>
      <c r="K968"/>
      <c r="L968"/>
      <c r="M968"/>
    </row>
    <row r="969" spans="1:13">
      <c r="A969"/>
      <c r="B969" s="41"/>
      <c r="C969"/>
      <c r="D969"/>
      <c r="E969" s="50"/>
      <c r="F969" s="50"/>
      <c r="G969" s="50"/>
      <c r="H969"/>
      <c r="I969" s="47"/>
      <c r="J969"/>
      <c r="K969"/>
      <c r="L969"/>
      <c r="M969"/>
    </row>
    <row r="970" spans="1:13">
      <c r="A970"/>
      <c r="B970" s="41"/>
      <c r="C970"/>
      <c r="D970"/>
      <c r="E970" s="50"/>
      <c r="F970" s="50"/>
      <c r="G970" s="50"/>
      <c r="H970"/>
      <c r="I970" s="47"/>
      <c r="J970"/>
      <c r="K970"/>
      <c r="L970"/>
      <c r="M970"/>
    </row>
    <row r="971" spans="1:13">
      <c r="A971"/>
      <c r="B971" s="41"/>
      <c r="C971"/>
      <c r="D971"/>
      <c r="E971" s="50"/>
      <c r="F971" s="50"/>
      <c r="G971" s="50"/>
      <c r="H971"/>
      <c r="I971" s="47"/>
      <c r="J971"/>
      <c r="K971"/>
      <c r="L971"/>
      <c r="M971"/>
    </row>
    <row r="972" spans="1:13">
      <c r="A972"/>
      <c r="B972" s="41"/>
      <c r="C972"/>
      <c r="D972"/>
      <c r="E972" s="50"/>
      <c r="F972" s="50"/>
      <c r="G972" s="50"/>
      <c r="H972"/>
      <c r="I972" s="47"/>
      <c r="J972"/>
      <c r="K972"/>
      <c r="L972"/>
      <c r="M972"/>
    </row>
    <row r="973" spans="1:13">
      <c r="A973"/>
      <c r="B973" s="41"/>
      <c r="C973"/>
      <c r="D973"/>
      <c r="E973" s="50"/>
      <c r="F973" s="50"/>
      <c r="G973" s="50"/>
      <c r="H973"/>
      <c r="I973" s="47"/>
      <c r="J973"/>
      <c r="K973"/>
      <c r="L973"/>
      <c r="M973"/>
    </row>
    <row r="974" spans="1:13">
      <c r="A974"/>
      <c r="B974" s="41"/>
      <c r="C974"/>
      <c r="D974"/>
      <c r="E974" s="50"/>
      <c r="F974" s="50"/>
      <c r="G974" s="50"/>
      <c r="H974"/>
      <c r="I974" s="47"/>
      <c r="J974"/>
      <c r="K974"/>
      <c r="L974"/>
      <c r="M974"/>
    </row>
    <row r="975" spans="1:13">
      <c r="A975"/>
      <c r="B975" s="41"/>
      <c r="C975"/>
      <c r="D975"/>
      <c r="E975" s="50"/>
      <c r="F975" s="50"/>
      <c r="G975" s="50"/>
      <c r="H975"/>
      <c r="I975" s="47"/>
      <c r="J975"/>
      <c r="K975"/>
      <c r="L975"/>
      <c r="M975"/>
    </row>
    <row r="976" spans="1:13">
      <c r="A976"/>
      <c r="B976" s="41"/>
      <c r="C976"/>
      <c r="D976"/>
      <c r="E976" s="50"/>
      <c r="F976" s="50"/>
      <c r="G976" s="50"/>
      <c r="H976"/>
      <c r="I976" s="47"/>
      <c r="J976"/>
      <c r="K976"/>
      <c r="L976"/>
      <c r="M976"/>
    </row>
    <row r="977" spans="1:13">
      <c r="A977"/>
      <c r="B977" s="41"/>
      <c r="C977"/>
      <c r="D977"/>
      <c r="E977" s="50"/>
      <c r="F977" s="50"/>
      <c r="G977" s="50"/>
      <c r="H977"/>
      <c r="I977" s="47"/>
      <c r="J977"/>
      <c r="K977"/>
      <c r="L977"/>
      <c r="M977"/>
    </row>
    <row r="978" spans="1:13">
      <c r="A978"/>
      <c r="B978" s="41"/>
      <c r="C978"/>
      <c r="D978"/>
      <c r="E978" s="50"/>
      <c r="F978" s="50"/>
      <c r="G978" s="50"/>
      <c r="H978"/>
      <c r="I978" s="47"/>
      <c r="J978"/>
      <c r="K978"/>
      <c r="L978"/>
      <c r="M978"/>
    </row>
    <row r="979" spans="1:13">
      <c r="A979"/>
      <c r="B979" s="41"/>
      <c r="C979"/>
      <c r="D979"/>
      <c r="E979" s="50"/>
      <c r="F979" s="50"/>
      <c r="G979" s="50"/>
      <c r="H979"/>
      <c r="I979" s="47"/>
      <c r="J979"/>
      <c r="K979"/>
      <c r="L979"/>
      <c r="M979"/>
    </row>
    <row r="980" spans="1:13">
      <c r="A980"/>
      <c r="B980" s="41"/>
      <c r="C980"/>
      <c r="D980"/>
      <c r="E980" s="50"/>
      <c r="F980" s="50"/>
      <c r="G980" s="50"/>
      <c r="H980"/>
      <c r="I980" s="47"/>
      <c r="J980"/>
      <c r="K980"/>
      <c r="L980"/>
      <c r="M980"/>
    </row>
    <row r="981" spans="1:13">
      <c r="A981"/>
      <c r="B981" s="41"/>
      <c r="C981"/>
      <c r="D981"/>
      <c r="E981" s="50"/>
      <c r="F981" s="50"/>
      <c r="G981" s="50"/>
      <c r="H981"/>
      <c r="I981" s="47"/>
      <c r="J981"/>
      <c r="K981"/>
      <c r="L981"/>
      <c r="M981"/>
    </row>
    <row r="982" spans="1:13">
      <c r="A982"/>
      <c r="B982" s="41"/>
      <c r="C982"/>
      <c r="D982"/>
      <c r="E982" s="50"/>
      <c r="F982" s="50"/>
      <c r="G982" s="50"/>
      <c r="H982"/>
      <c r="I982" s="47"/>
      <c r="J982"/>
      <c r="K982"/>
      <c r="L982"/>
      <c r="M982"/>
    </row>
    <row r="983" spans="1:13">
      <c r="A983"/>
      <c r="B983" s="41"/>
      <c r="C983"/>
      <c r="D983"/>
      <c r="E983" s="50"/>
      <c r="F983" s="50"/>
      <c r="G983" s="50"/>
      <c r="H983"/>
      <c r="I983" s="47"/>
      <c r="J983"/>
      <c r="K983"/>
      <c r="L983"/>
      <c r="M983"/>
    </row>
    <row r="984" spans="1:13">
      <c r="A984"/>
      <c r="B984" s="41"/>
      <c r="C984"/>
      <c r="D984"/>
      <c r="E984" s="50"/>
      <c r="F984" s="50"/>
      <c r="G984" s="50"/>
      <c r="H984"/>
      <c r="I984" s="47"/>
      <c r="J984"/>
      <c r="K984"/>
      <c r="L984"/>
      <c r="M984"/>
    </row>
    <row r="985" spans="1:13">
      <c r="A985"/>
      <c r="B985" s="41"/>
      <c r="C985"/>
      <c r="D985"/>
      <c r="E985" s="50"/>
      <c r="F985" s="50"/>
      <c r="G985" s="50"/>
      <c r="H985"/>
      <c r="I985" s="47"/>
      <c r="J985"/>
      <c r="K985"/>
      <c r="L985"/>
      <c r="M985"/>
    </row>
    <row r="986" spans="1:13">
      <c r="A986"/>
      <c r="B986" s="41"/>
      <c r="C986"/>
      <c r="D986"/>
      <c r="E986" s="50"/>
      <c r="F986" s="50"/>
      <c r="G986" s="50"/>
      <c r="H986"/>
      <c r="I986" s="47"/>
      <c r="J986"/>
      <c r="K986"/>
      <c r="L986"/>
      <c r="M986"/>
    </row>
    <row r="987" spans="1:13">
      <c r="A987"/>
      <c r="B987" s="41"/>
      <c r="C987"/>
      <c r="D987"/>
      <c r="E987" s="50"/>
      <c r="F987" s="50"/>
      <c r="G987" s="50"/>
      <c r="H987"/>
      <c r="I987" s="47"/>
      <c r="J987"/>
      <c r="K987"/>
      <c r="L987"/>
      <c r="M987"/>
    </row>
    <row r="988" spans="1:13">
      <c r="A988"/>
      <c r="B988" s="41"/>
      <c r="C988"/>
      <c r="D988"/>
      <c r="E988" s="50"/>
      <c r="F988" s="50"/>
      <c r="G988" s="50"/>
      <c r="H988"/>
      <c r="I988" s="47"/>
      <c r="J988"/>
      <c r="K988"/>
      <c r="L988"/>
      <c r="M988"/>
    </row>
    <row r="989" spans="1:13">
      <c r="A989"/>
      <c r="B989" s="41"/>
      <c r="C989"/>
      <c r="D989"/>
      <c r="E989" s="50"/>
      <c r="F989" s="50"/>
      <c r="G989" s="50"/>
      <c r="H989"/>
      <c r="I989" s="47"/>
      <c r="J989"/>
      <c r="K989"/>
      <c r="L989"/>
      <c r="M989"/>
    </row>
    <row r="990" spans="1:13">
      <c r="A990"/>
      <c r="B990" s="41"/>
      <c r="C990"/>
      <c r="D990"/>
      <c r="E990" s="50"/>
      <c r="F990" s="50"/>
      <c r="G990" s="50"/>
      <c r="H990"/>
      <c r="I990" s="47"/>
      <c r="J990"/>
      <c r="K990"/>
      <c r="L990"/>
      <c r="M990"/>
    </row>
    <row r="991" spans="1:13">
      <c r="A991"/>
      <c r="B991" s="41"/>
      <c r="C991"/>
      <c r="D991"/>
      <c r="E991" s="50"/>
      <c r="F991" s="50"/>
      <c r="G991" s="50"/>
      <c r="H991"/>
      <c r="I991" s="47"/>
      <c r="J991"/>
      <c r="K991"/>
      <c r="L991"/>
      <c r="M991"/>
    </row>
    <row r="992" spans="1:13">
      <c r="A992"/>
      <c r="B992" s="41"/>
      <c r="C992"/>
      <c r="D992"/>
      <c r="E992" s="50"/>
      <c r="F992" s="50"/>
      <c r="G992" s="50"/>
      <c r="H992"/>
      <c r="I992" s="47"/>
      <c r="J992"/>
      <c r="K992"/>
      <c r="L992"/>
      <c r="M992"/>
    </row>
    <row r="993" spans="1:13">
      <c r="A993"/>
      <c r="B993" s="41"/>
      <c r="C993"/>
      <c r="D993"/>
      <c r="E993" s="50"/>
      <c r="F993" s="50"/>
      <c r="G993" s="50"/>
      <c r="H993"/>
      <c r="I993" s="47"/>
      <c r="J993"/>
      <c r="K993"/>
      <c r="L993"/>
      <c r="M993"/>
    </row>
    <row r="994" spans="1:13">
      <c r="A994"/>
      <c r="B994" s="41"/>
      <c r="C994"/>
      <c r="D994"/>
      <c r="E994" s="50"/>
      <c r="F994" s="50"/>
      <c r="G994" s="50"/>
      <c r="H994"/>
      <c r="I994" s="47"/>
      <c r="J994"/>
      <c r="K994"/>
      <c r="L994"/>
      <c r="M994"/>
    </row>
    <row r="995" spans="1:13">
      <c r="A995"/>
      <c r="B995" s="41"/>
      <c r="C995"/>
      <c r="D995"/>
      <c r="E995" s="50"/>
      <c r="F995" s="50"/>
      <c r="G995" s="50"/>
      <c r="H995"/>
      <c r="I995" s="47"/>
      <c r="J995"/>
      <c r="K995"/>
      <c r="L995"/>
      <c r="M995"/>
    </row>
    <row r="996" spans="1:13">
      <c r="A996"/>
      <c r="B996" s="41"/>
      <c r="C996"/>
      <c r="D996"/>
      <c r="E996" s="50"/>
      <c r="F996" s="50"/>
      <c r="G996" s="50"/>
      <c r="H996"/>
      <c r="I996" s="47"/>
      <c r="J996"/>
      <c r="K996"/>
      <c r="L996"/>
      <c r="M996"/>
    </row>
    <row r="997" spans="1:13">
      <c r="A997"/>
      <c r="B997" s="41"/>
      <c r="C997"/>
      <c r="D997"/>
      <c r="E997" s="50"/>
      <c r="F997" s="50"/>
      <c r="G997" s="50"/>
      <c r="H997"/>
      <c r="I997" s="47"/>
      <c r="J997"/>
      <c r="K997"/>
      <c r="L997"/>
      <c r="M997"/>
    </row>
    <row r="998" spans="1:13">
      <c r="A998"/>
      <c r="B998" s="41"/>
      <c r="C998"/>
      <c r="D998"/>
      <c r="E998" s="50"/>
      <c r="F998" s="50"/>
      <c r="G998" s="50"/>
      <c r="H998"/>
      <c r="I998" s="47"/>
      <c r="J998"/>
      <c r="K998"/>
      <c r="L998"/>
      <c r="M998"/>
    </row>
    <row r="999" spans="1:13">
      <c r="A999"/>
      <c r="B999" s="41"/>
      <c r="C999"/>
      <c r="D999"/>
      <c r="E999" s="50"/>
      <c r="F999" s="50"/>
      <c r="G999" s="50"/>
      <c r="H999"/>
      <c r="I999" s="47"/>
      <c r="J999"/>
      <c r="K999"/>
      <c r="L999"/>
      <c r="M999"/>
    </row>
    <row r="1000" spans="1:13">
      <c r="A1000"/>
      <c r="B1000" s="41"/>
      <c r="C1000"/>
      <c r="D1000"/>
      <c r="E1000" s="50"/>
      <c r="F1000" s="50"/>
      <c r="G1000" s="50"/>
      <c r="H1000"/>
      <c r="I1000" s="47"/>
      <c r="J1000"/>
      <c r="K1000"/>
      <c r="L1000"/>
      <c r="M1000"/>
    </row>
    <row r="1001" spans="1:13">
      <c r="A1001"/>
      <c r="B1001" s="41"/>
      <c r="C1001"/>
      <c r="D1001"/>
      <c r="E1001" s="50"/>
      <c r="F1001" s="50"/>
      <c r="G1001" s="50"/>
      <c r="H1001"/>
      <c r="I1001" s="47"/>
      <c r="J1001"/>
      <c r="K1001"/>
      <c r="L1001"/>
      <c r="M1001"/>
    </row>
    <row r="1002" spans="1:13">
      <c r="A1002"/>
      <c r="B1002" s="41"/>
      <c r="C1002"/>
      <c r="D1002"/>
      <c r="E1002" s="50"/>
      <c r="F1002" s="50"/>
      <c r="G1002" s="50"/>
      <c r="H1002"/>
      <c r="I1002" s="47"/>
      <c r="J1002"/>
      <c r="K1002"/>
      <c r="L1002"/>
      <c r="M1002"/>
    </row>
    <row r="1003" spans="1:13">
      <c r="A1003"/>
      <c r="B1003" s="41"/>
      <c r="C1003"/>
      <c r="D1003"/>
      <c r="E1003" s="50"/>
      <c r="F1003" s="50"/>
      <c r="G1003" s="50"/>
      <c r="H1003"/>
      <c r="I1003" s="47"/>
      <c r="J1003"/>
      <c r="K1003"/>
      <c r="L1003"/>
      <c r="M1003"/>
    </row>
    <row r="1004" spans="1:13">
      <c r="A1004"/>
      <c r="B1004" s="41"/>
      <c r="C1004"/>
      <c r="D1004"/>
      <c r="E1004" s="50"/>
      <c r="F1004" s="50"/>
      <c r="G1004" s="50"/>
      <c r="H1004"/>
      <c r="I1004" s="47"/>
      <c r="J1004"/>
      <c r="K1004"/>
      <c r="L1004"/>
      <c r="M1004"/>
    </row>
    <row r="1005" spans="1:13">
      <c r="A1005"/>
      <c r="B1005" s="41"/>
      <c r="C1005"/>
      <c r="D1005"/>
      <c r="E1005" s="50"/>
      <c r="F1005" s="50"/>
      <c r="G1005" s="50"/>
      <c r="H1005"/>
      <c r="I1005" s="47"/>
      <c r="J1005"/>
      <c r="K1005"/>
      <c r="L1005"/>
      <c r="M1005"/>
    </row>
    <row r="1006" spans="1:13">
      <c r="A1006"/>
      <c r="B1006" s="41"/>
      <c r="C1006"/>
      <c r="D1006"/>
      <c r="E1006" s="50"/>
      <c r="F1006" s="50"/>
      <c r="G1006" s="50"/>
      <c r="H1006"/>
      <c r="I1006" s="47"/>
      <c r="J1006"/>
      <c r="K1006"/>
      <c r="L1006"/>
      <c r="M1006"/>
    </row>
    <row r="1007" spans="1:13">
      <c r="A1007"/>
      <c r="B1007" s="41"/>
      <c r="C1007"/>
      <c r="D1007"/>
      <c r="E1007" s="50"/>
      <c r="F1007" s="50"/>
      <c r="G1007" s="50"/>
      <c r="H1007"/>
      <c r="I1007" s="47"/>
      <c r="J1007"/>
      <c r="K1007"/>
      <c r="L1007"/>
      <c r="M1007"/>
    </row>
    <row r="1008" spans="1:13">
      <c r="A1008"/>
      <c r="B1008" s="41"/>
      <c r="C1008"/>
      <c r="D1008"/>
      <c r="E1008" s="50"/>
      <c r="F1008" s="50"/>
      <c r="G1008" s="50"/>
      <c r="H1008"/>
      <c r="I1008" s="47"/>
      <c r="J1008"/>
      <c r="K1008"/>
      <c r="L1008"/>
      <c r="M1008"/>
    </row>
    <row r="1009" spans="1:13">
      <c r="A1009"/>
      <c r="B1009" s="41"/>
      <c r="C1009"/>
      <c r="D1009"/>
      <c r="E1009" s="50"/>
      <c r="F1009" s="50"/>
      <c r="G1009" s="50"/>
      <c r="H1009"/>
      <c r="I1009" s="47"/>
      <c r="J1009"/>
      <c r="K1009"/>
      <c r="L1009"/>
      <c r="M1009"/>
    </row>
    <row r="1010" spans="1:13">
      <c r="A1010"/>
      <c r="B1010" s="41"/>
      <c r="C1010"/>
      <c r="D1010"/>
      <c r="E1010" s="50"/>
      <c r="F1010" s="50"/>
      <c r="G1010" s="50"/>
      <c r="H1010"/>
      <c r="I1010" s="47"/>
      <c r="J1010"/>
      <c r="K1010"/>
      <c r="L1010"/>
      <c r="M1010"/>
    </row>
    <row r="1011" spans="1:13">
      <c r="A1011"/>
      <c r="B1011" s="41"/>
      <c r="C1011"/>
      <c r="D1011"/>
      <c r="E1011" s="50"/>
      <c r="F1011" s="50"/>
      <c r="G1011" s="50"/>
      <c r="H1011"/>
      <c r="I1011" s="47"/>
      <c r="J1011"/>
      <c r="K1011"/>
      <c r="L1011"/>
      <c r="M1011"/>
    </row>
    <row r="1012" spans="1:13">
      <c r="A1012"/>
      <c r="B1012" s="41"/>
      <c r="C1012"/>
      <c r="D1012"/>
      <c r="E1012" s="50"/>
      <c r="F1012" s="50"/>
      <c r="G1012" s="50"/>
      <c r="H1012"/>
      <c r="I1012" s="47"/>
      <c r="J1012"/>
      <c r="K1012"/>
      <c r="L1012"/>
      <c r="M1012"/>
    </row>
    <row r="1013" spans="1:13">
      <c r="A1013"/>
      <c r="B1013" s="41"/>
      <c r="C1013"/>
      <c r="D1013"/>
      <c r="E1013" s="50"/>
      <c r="F1013" s="50"/>
      <c r="G1013" s="50"/>
      <c r="H1013"/>
      <c r="I1013" s="47"/>
      <c r="J1013"/>
      <c r="K1013"/>
      <c r="L1013"/>
      <c r="M1013"/>
    </row>
    <row r="1014" spans="1:13">
      <c r="A1014"/>
      <c r="B1014" s="41"/>
      <c r="C1014"/>
      <c r="D1014"/>
      <c r="E1014" s="50"/>
      <c r="F1014" s="50"/>
      <c r="G1014" s="50"/>
      <c r="H1014"/>
      <c r="I1014" s="47"/>
      <c r="J1014"/>
      <c r="K1014"/>
      <c r="L1014"/>
      <c r="M1014"/>
    </row>
    <row r="1015" spans="1:13">
      <c r="A1015"/>
      <c r="B1015" s="41"/>
      <c r="C1015"/>
      <c r="D1015"/>
      <c r="E1015" s="50"/>
      <c r="F1015" s="50"/>
      <c r="G1015" s="50"/>
      <c r="H1015"/>
      <c r="I1015" s="47"/>
      <c r="J1015"/>
      <c r="K1015"/>
      <c r="L1015"/>
      <c r="M1015"/>
    </row>
    <row r="1016" spans="1:13">
      <c r="A1016"/>
      <c r="B1016" s="41"/>
      <c r="C1016"/>
      <c r="D1016"/>
      <c r="E1016" s="50"/>
      <c r="F1016" s="50"/>
      <c r="G1016" s="50"/>
      <c r="H1016"/>
      <c r="I1016" s="47"/>
      <c r="J1016"/>
      <c r="K1016"/>
      <c r="L1016"/>
      <c r="M1016"/>
    </row>
    <row r="1017" spans="1:13">
      <c r="A1017"/>
      <c r="B1017" s="41"/>
      <c r="C1017"/>
      <c r="D1017"/>
      <c r="E1017" s="50"/>
      <c r="F1017" s="50"/>
      <c r="G1017" s="50"/>
      <c r="H1017"/>
      <c r="I1017" s="47"/>
      <c r="J1017"/>
      <c r="K1017"/>
      <c r="L1017"/>
      <c r="M1017"/>
    </row>
    <row r="1018" spans="1:13">
      <c r="A1018"/>
      <c r="B1018" s="41"/>
      <c r="C1018"/>
      <c r="D1018"/>
      <c r="E1018" s="50"/>
      <c r="F1018" s="50"/>
      <c r="G1018" s="50"/>
      <c r="H1018"/>
      <c r="I1018" s="47"/>
      <c r="J1018"/>
      <c r="K1018"/>
      <c r="L1018"/>
      <c r="M1018"/>
    </row>
    <row r="1019" spans="1:13">
      <c r="A1019"/>
      <c r="B1019" s="41"/>
      <c r="C1019"/>
      <c r="D1019"/>
      <c r="E1019" s="50"/>
      <c r="F1019" s="50"/>
      <c r="G1019" s="50"/>
      <c r="H1019"/>
      <c r="I1019" s="47"/>
      <c r="J1019"/>
      <c r="K1019"/>
      <c r="L1019"/>
      <c r="M1019"/>
    </row>
    <row r="1020" spans="1:13">
      <c r="A1020"/>
      <c r="B1020" s="41"/>
      <c r="C1020"/>
      <c r="D1020"/>
      <c r="E1020" s="50"/>
      <c r="F1020" s="50"/>
      <c r="G1020" s="50"/>
      <c r="H1020"/>
      <c r="I1020" s="47"/>
      <c r="J1020"/>
      <c r="K1020"/>
      <c r="L1020"/>
      <c r="M1020"/>
    </row>
    <row r="1021" spans="1:13">
      <c r="A1021"/>
      <c r="B1021" s="41"/>
      <c r="C1021"/>
      <c r="D1021"/>
      <c r="E1021" s="50"/>
      <c r="F1021" s="50"/>
      <c r="G1021" s="50"/>
      <c r="H1021"/>
      <c r="I1021" s="47"/>
      <c r="J1021"/>
      <c r="K1021"/>
      <c r="L1021"/>
      <c r="M1021"/>
    </row>
    <row r="1022" spans="1:13">
      <c r="A1022"/>
      <c r="B1022" s="41"/>
      <c r="C1022"/>
      <c r="D1022"/>
      <c r="E1022" s="50"/>
      <c r="F1022" s="50"/>
      <c r="G1022" s="50"/>
      <c r="H1022"/>
      <c r="I1022" s="47"/>
      <c r="J1022"/>
      <c r="K1022"/>
      <c r="L1022"/>
      <c r="M1022"/>
    </row>
    <row r="1023" spans="1:13">
      <c r="A1023"/>
      <c r="B1023" s="41"/>
      <c r="C1023"/>
      <c r="D1023"/>
      <c r="E1023" s="50"/>
      <c r="F1023" s="50"/>
      <c r="G1023" s="50"/>
      <c r="H1023"/>
      <c r="I1023" s="47"/>
      <c r="J1023"/>
      <c r="K1023"/>
      <c r="L1023"/>
      <c r="M1023"/>
    </row>
    <row r="1024" spans="1:13">
      <c r="A1024"/>
      <c r="B1024" s="41"/>
      <c r="C1024"/>
      <c r="D1024"/>
      <c r="E1024" s="50"/>
      <c r="F1024" s="50"/>
      <c r="G1024" s="50"/>
      <c r="H1024"/>
      <c r="I1024" s="47"/>
      <c r="J1024"/>
      <c r="K1024"/>
      <c r="L1024"/>
      <c r="M1024"/>
    </row>
    <row r="1025" spans="1:13">
      <c r="A1025"/>
      <c r="B1025" s="41"/>
      <c r="C1025"/>
      <c r="D1025"/>
      <c r="E1025" s="50"/>
      <c r="F1025" s="50"/>
      <c r="G1025" s="50"/>
      <c r="H1025"/>
      <c r="I1025" s="47"/>
      <c r="J1025"/>
      <c r="K1025"/>
      <c r="L1025"/>
      <c r="M1025"/>
    </row>
    <row r="1026" spans="1:13">
      <c r="A1026"/>
      <c r="B1026" s="41"/>
      <c r="C1026"/>
      <c r="D1026"/>
      <c r="E1026" s="50"/>
      <c r="F1026" s="50"/>
      <c r="G1026" s="50"/>
      <c r="H1026"/>
      <c r="I1026" s="47"/>
      <c r="J1026"/>
      <c r="K1026"/>
      <c r="L1026"/>
      <c r="M1026"/>
    </row>
    <row r="1027" spans="1:13">
      <c r="A1027"/>
      <c r="B1027" s="41"/>
      <c r="C1027"/>
      <c r="D1027"/>
      <c r="E1027" s="50"/>
      <c r="F1027" s="50"/>
      <c r="G1027" s="50"/>
      <c r="H1027"/>
      <c r="I1027" s="47"/>
      <c r="J1027"/>
      <c r="K1027"/>
      <c r="L1027"/>
      <c r="M1027"/>
    </row>
    <row r="1028" spans="1:13">
      <c r="A1028"/>
      <c r="B1028" s="41"/>
      <c r="C1028"/>
      <c r="D1028"/>
      <c r="E1028" s="50"/>
      <c r="F1028" s="50"/>
      <c r="G1028" s="50"/>
      <c r="H1028"/>
      <c r="I1028" s="47"/>
      <c r="J1028"/>
      <c r="K1028"/>
      <c r="L1028"/>
      <c r="M1028"/>
    </row>
    <row r="1029" spans="1:13">
      <c r="A1029"/>
      <c r="B1029" s="41"/>
      <c r="C1029"/>
      <c r="D1029"/>
      <c r="E1029" s="50"/>
      <c r="F1029" s="50"/>
      <c r="G1029" s="50"/>
      <c r="H1029"/>
      <c r="I1029" s="47"/>
      <c r="J1029"/>
      <c r="K1029"/>
      <c r="L1029"/>
      <c r="M1029"/>
    </row>
    <row r="1030" spans="1:13">
      <c r="A1030"/>
      <c r="B1030" s="41"/>
      <c r="C1030"/>
      <c r="D1030"/>
      <c r="E1030" s="50"/>
      <c r="F1030" s="50"/>
      <c r="G1030" s="50"/>
      <c r="H1030"/>
      <c r="I1030" s="47"/>
      <c r="J1030"/>
      <c r="K1030"/>
      <c r="L1030"/>
      <c r="M1030"/>
    </row>
    <row r="1031" spans="1:13">
      <c r="A1031"/>
      <c r="B1031" s="41"/>
      <c r="C1031"/>
      <c r="D1031"/>
      <c r="E1031" s="50"/>
      <c r="F1031" s="50"/>
      <c r="G1031" s="50"/>
      <c r="H1031"/>
      <c r="I1031" s="47"/>
      <c r="J1031"/>
      <c r="K1031"/>
      <c r="L1031"/>
      <c r="M1031"/>
    </row>
    <row r="1032" spans="1:13">
      <c r="A1032"/>
      <c r="B1032" s="41"/>
      <c r="C1032"/>
      <c r="D1032"/>
      <c r="E1032" s="50"/>
      <c r="F1032" s="50"/>
      <c r="G1032" s="50"/>
      <c r="H1032"/>
      <c r="I1032" s="47"/>
      <c r="J1032"/>
      <c r="K1032"/>
      <c r="L1032"/>
      <c r="M1032"/>
    </row>
    <row r="1033" spans="1:13">
      <c r="A1033"/>
      <c r="B1033" s="41"/>
      <c r="C1033"/>
      <c r="D1033"/>
      <c r="E1033" s="50"/>
      <c r="F1033" s="50"/>
      <c r="G1033" s="50"/>
      <c r="H1033"/>
      <c r="I1033" s="47"/>
      <c r="J1033"/>
      <c r="K1033"/>
      <c r="L1033"/>
      <c r="M1033"/>
    </row>
    <row r="1034" spans="1:13">
      <c r="A1034"/>
      <c r="B1034" s="41"/>
      <c r="C1034"/>
      <c r="D1034"/>
      <c r="E1034" s="50"/>
      <c r="F1034" s="50"/>
      <c r="G1034" s="50"/>
      <c r="H1034"/>
      <c r="I1034" s="47"/>
      <c r="J1034"/>
      <c r="K1034"/>
      <c r="L1034"/>
      <c r="M1034"/>
    </row>
    <row r="1035" spans="1:13">
      <c r="A1035"/>
      <c r="B1035" s="41"/>
      <c r="C1035"/>
      <c r="D1035"/>
      <c r="E1035" s="50"/>
      <c r="F1035" s="50"/>
      <c r="G1035" s="50"/>
      <c r="H1035"/>
      <c r="I1035" s="47"/>
      <c r="J1035"/>
      <c r="K1035"/>
      <c r="L1035"/>
      <c r="M1035"/>
    </row>
    <row r="1036" spans="1:13">
      <c r="A1036"/>
      <c r="B1036" s="41"/>
      <c r="C1036"/>
      <c r="D1036"/>
      <c r="E1036" s="50"/>
      <c r="F1036" s="50"/>
      <c r="G1036" s="50"/>
      <c r="H1036"/>
      <c r="I1036" s="47"/>
      <c r="J1036"/>
      <c r="K1036"/>
      <c r="L1036"/>
      <c r="M1036"/>
    </row>
    <row r="1037" spans="1:13">
      <c r="A1037"/>
      <c r="B1037" s="41"/>
      <c r="C1037"/>
      <c r="D1037"/>
      <c r="E1037" s="50"/>
      <c r="F1037" s="50"/>
      <c r="G1037" s="50"/>
      <c r="H1037"/>
      <c r="I1037" s="47"/>
      <c r="J1037"/>
      <c r="K1037"/>
      <c r="L1037"/>
      <c r="M1037"/>
    </row>
    <row r="1038" spans="1:13">
      <c r="A1038"/>
      <c r="B1038" s="41"/>
      <c r="C1038"/>
      <c r="D1038"/>
      <c r="E1038" s="50"/>
      <c r="F1038" s="50"/>
      <c r="G1038" s="50"/>
      <c r="H1038"/>
      <c r="I1038" s="47"/>
      <c r="J1038"/>
      <c r="K1038"/>
      <c r="L1038"/>
      <c r="M1038"/>
    </row>
    <row r="1039" spans="1:13">
      <c r="A1039"/>
      <c r="B1039" s="41"/>
      <c r="C1039"/>
      <c r="D1039"/>
      <c r="E1039" s="50"/>
      <c r="F1039" s="50"/>
      <c r="G1039" s="50"/>
      <c r="H1039"/>
      <c r="I1039" s="47"/>
      <c r="J1039"/>
      <c r="K1039"/>
      <c r="L1039"/>
      <c r="M1039"/>
    </row>
    <row r="1040" spans="1:13">
      <c r="A1040"/>
      <c r="B1040" s="41"/>
      <c r="C1040"/>
      <c r="D1040"/>
      <c r="E1040" s="50"/>
      <c r="F1040" s="50"/>
      <c r="G1040" s="50"/>
      <c r="H1040"/>
      <c r="I1040" s="47"/>
      <c r="J1040"/>
      <c r="K1040"/>
      <c r="L1040"/>
      <c r="M1040"/>
    </row>
    <row r="1041" spans="1:13">
      <c r="A1041"/>
      <c r="B1041" s="41"/>
      <c r="C1041"/>
      <c r="D1041"/>
      <c r="E1041" s="50"/>
      <c r="F1041" s="50"/>
      <c r="G1041" s="50"/>
      <c r="H1041"/>
      <c r="I1041" s="47"/>
      <c r="J1041"/>
      <c r="K1041"/>
      <c r="L1041"/>
      <c r="M1041"/>
    </row>
    <row r="1042" spans="1:13">
      <c r="A1042"/>
      <c r="B1042" s="41"/>
      <c r="C1042"/>
      <c r="D1042"/>
      <c r="E1042" s="50"/>
      <c r="F1042" s="50"/>
      <c r="G1042" s="50"/>
      <c r="H1042"/>
      <c r="I1042" s="47"/>
      <c r="J1042"/>
      <c r="K1042"/>
      <c r="L1042"/>
      <c r="M1042"/>
    </row>
    <row r="1043" spans="1:13">
      <c r="A1043"/>
      <c r="B1043" s="41"/>
      <c r="C1043"/>
      <c r="D1043"/>
      <c r="E1043" s="50"/>
      <c r="F1043" s="50"/>
      <c r="G1043" s="50"/>
      <c r="H1043"/>
      <c r="I1043" s="47"/>
      <c r="J1043"/>
      <c r="K1043"/>
      <c r="L1043"/>
      <c r="M1043"/>
    </row>
    <row r="1044" spans="1:13">
      <c r="A1044"/>
      <c r="B1044" s="41"/>
      <c r="C1044"/>
      <c r="D1044"/>
      <c r="E1044" s="50"/>
      <c r="F1044" s="50"/>
      <c r="G1044" s="50"/>
      <c r="H1044"/>
      <c r="I1044" s="47"/>
      <c r="J1044"/>
      <c r="K1044"/>
      <c r="L1044"/>
      <c r="M1044"/>
    </row>
    <row r="1045" spans="1:13">
      <c r="A1045"/>
      <c r="B1045" s="41"/>
      <c r="C1045"/>
      <c r="D1045"/>
      <c r="E1045" s="50"/>
      <c r="F1045" s="50"/>
      <c r="G1045" s="50"/>
      <c r="H1045"/>
      <c r="I1045" s="47"/>
      <c r="J1045"/>
      <c r="K1045"/>
      <c r="L1045"/>
      <c r="M1045"/>
    </row>
    <row r="1046" spans="1:13">
      <c r="A1046"/>
      <c r="B1046" s="41"/>
      <c r="C1046"/>
      <c r="D1046"/>
      <c r="E1046" s="50"/>
      <c r="F1046" s="50"/>
      <c r="G1046" s="50"/>
      <c r="H1046"/>
      <c r="I1046" s="47"/>
      <c r="J1046"/>
      <c r="K1046"/>
      <c r="L1046"/>
      <c r="M1046"/>
    </row>
    <row r="1047" spans="1:13">
      <c r="A1047"/>
      <c r="B1047" s="41"/>
      <c r="C1047"/>
      <c r="D1047"/>
      <c r="E1047" s="50"/>
      <c r="F1047" s="50"/>
      <c r="G1047" s="50"/>
      <c r="H1047"/>
      <c r="I1047" s="47"/>
      <c r="J1047"/>
      <c r="K1047"/>
      <c r="L1047"/>
      <c r="M1047"/>
    </row>
    <row r="1048" spans="1:13">
      <c r="A1048"/>
      <c r="B1048" s="41"/>
      <c r="C1048"/>
      <c r="D1048"/>
      <c r="E1048" s="50"/>
      <c r="F1048" s="50"/>
      <c r="G1048" s="50"/>
      <c r="H1048"/>
      <c r="I1048" s="47"/>
      <c r="J1048"/>
      <c r="K1048"/>
      <c r="L1048"/>
      <c r="M1048"/>
    </row>
    <row r="1049" spans="1:13">
      <c r="A1049"/>
      <c r="B1049" s="41"/>
      <c r="C1049"/>
      <c r="D1049"/>
      <c r="E1049" s="50"/>
      <c r="F1049" s="50"/>
      <c r="G1049" s="50"/>
      <c r="H1049"/>
      <c r="I1049" s="47"/>
      <c r="J1049"/>
      <c r="K1049"/>
      <c r="L1049"/>
      <c r="M1049"/>
    </row>
    <row r="1050" spans="1:13">
      <c r="A1050"/>
      <c r="B1050" s="41"/>
      <c r="C1050"/>
      <c r="D1050"/>
      <c r="E1050" s="50"/>
      <c r="F1050" s="50"/>
      <c r="G1050" s="50"/>
      <c r="H1050"/>
      <c r="I1050" s="47"/>
      <c r="J1050"/>
      <c r="K1050"/>
      <c r="L1050"/>
      <c r="M1050"/>
    </row>
    <row r="1051" spans="1:13">
      <c r="A1051"/>
      <c r="B1051" s="41"/>
      <c r="C1051"/>
      <c r="D1051"/>
      <c r="E1051" s="50"/>
      <c r="F1051" s="50"/>
      <c r="G1051" s="50"/>
      <c r="H1051"/>
      <c r="I1051" s="47"/>
      <c r="J1051"/>
      <c r="K1051"/>
      <c r="L1051"/>
      <c r="M1051"/>
    </row>
    <row r="1052" spans="1:13">
      <c r="A1052"/>
      <c r="B1052" s="41"/>
      <c r="C1052"/>
      <c r="D1052"/>
      <c r="E1052" s="50"/>
      <c r="F1052" s="50"/>
      <c r="G1052" s="50"/>
      <c r="H1052"/>
      <c r="I1052" s="47"/>
      <c r="J1052"/>
      <c r="K1052"/>
      <c r="L1052"/>
      <c r="M1052"/>
    </row>
    <row r="1053" spans="1:13">
      <c r="A1053"/>
      <c r="B1053" s="41"/>
      <c r="C1053"/>
      <c r="D1053"/>
      <c r="E1053" s="50"/>
      <c r="F1053" s="50"/>
      <c r="G1053" s="50"/>
      <c r="H1053"/>
      <c r="I1053" s="47"/>
      <c r="J1053"/>
      <c r="K1053"/>
      <c r="L1053"/>
      <c r="M1053"/>
    </row>
    <row r="1054" spans="1:13">
      <c r="A1054"/>
      <c r="B1054" s="41"/>
      <c r="C1054"/>
      <c r="D1054"/>
      <c r="E1054" s="50"/>
      <c r="F1054" s="50"/>
      <c r="G1054" s="50"/>
      <c r="H1054"/>
      <c r="I1054" s="47"/>
      <c r="J1054"/>
      <c r="K1054"/>
      <c r="L1054"/>
      <c r="M1054"/>
    </row>
    <row r="1055" spans="1:13">
      <c r="A1055"/>
      <c r="B1055" s="41"/>
      <c r="C1055"/>
      <c r="D1055"/>
      <c r="E1055" s="50"/>
      <c r="F1055" s="50"/>
      <c r="G1055" s="50"/>
      <c r="H1055"/>
      <c r="I1055" s="47"/>
      <c r="J1055"/>
      <c r="K1055"/>
      <c r="L1055"/>
      <c r="M1055"/>
    </row>
    <row r="1056" spans="1:13">
      <c r="A1056"/>
      <c r="B1056" s="41"/>
      <c r="C1056"/>
      <c r="D1056"/>
      <c r="E1056" s="50"/>
      <c r="F1056" s="50"/>
      <c r="G1056" s="50"/>
      <c r="H1056"/>
      <c r="I1056" s="47"/>
      <c r="J1056"/>
      <c r="K1056"/>
      <c r="L1056"/>
      <c r="M1056"/>
    </row>
    <row r="1057" spans="1:13">
      <c r="A1057"/>
      <c r="B1057" s="41"/>
      <c r="C1057"/>
      <c r="D1057"/>
      <c r="E1057" s="50"/>
      <c r="F1057" s="50"/>
      <c r="G1057" s="50"/>
      <c r="H1057"/>
      <c r="I1057" s="47"/>
      <c r="J1057"/>
      <c r="K1057"/>
      <c r="L1057"/>
      <c r="M1057"/>
    </row>
    <row r="1058" spans="1:13">
      <c r="A1058"/>
      <c r="B1058" s="41"/>
      <c r="C1058"/>
      <c r="D1058"/>
      <c r="E1058" s="50"/>
      <c r="F1058" s="50"/>
      <c r="G1058" s="50"/>
      <c r="H1058"/>
      <c r="I1058" s="47"/>
      <c r="J1058"/>
      <c r="K1058"/>
      <c r="L1058"/>
      <c r="M1058"/>
    </row>
    <row r="1059" spans="1:13">
      <c r="A1059"/>
      <c r="B1059" s="41"/>
      <c r="C1059"/>
      <c r="D1059"/>
      <c r="E1059" s="50"/>
      <c r="F1059" s="50"/>
      <c r="G1059" s="50"/>
      <c r="H1059"/>
      <c r="I1059" s="47"/>
      <c r="J1059"/>
      <c r="K1059"/>
      <c r="L1059"/>
      <c r="M1059"/>
    </row>
    <row r="1060" spans="1:13">
      <c r="A1060"/>
      <c r="B1060" s="41"/>
      <c r="C1060"/>
      <c r="D1060"/>
      <c r="E1060" s="50"/>
      <c r="F1060" s="50"/>
      <c r="G1060" s="50"/>
      <c r="H1060"/>
      <c r="I1060" s="47"/>
      <c r="J1060"/>
      <c r="K1060"/>
      <c r="L1060"/>
      <c r="M1060"/>
    </row>
    <row r="1061" spans="1:13">
      <c r="A1061"/>
      <c r="B1061" s="41"/>
      <c r="C1061"/>
      <c r="D1061"/>
      <c r="E1061" s="50"/>
      <c r="F1061" s="50"/>
      <c r="G1061" s="50"/>
      <c r="H1061"/>
      <c r="I1061" s="47"/>
      <c r="J1061"/>
      <c r="K1061"/>
      <c r="L1061"/>
      <c r="M1061"/>
    </row>
    <row r="1062" spans="1:13">
      <c r="A1062"/>
      <c r="B1062" s="41"/>
      <c r="C1062"/>
      <c r="D1062"/>
      <c r="E1062" s="50"/>
      <c r="F1062" s="50"/>
      <c r="G1062" s="50"/>
      <c r="H1062"/>
      <c r="I1062" s="47"/>
      <c r="J1062"/>
      <c r="K1062"/>
      <c r="L1062"/>
      <c r="M1062"/>
    </row>
    <row r="1063" spans="1:13">
      <c r="A1063"/>
      <c r="B1063" s="41"/>
      <c r="C1063"/>
      <c r="D1063"/>
      <c r="E1063" s="50"/>
      <c r="F1063" s="50"/>
      <c r="G1063" s="50"/>
      <c r="H1063"/>
      <c r="I1063" s="47"/>
      <c r="J1063"/>
      <c r="K1063"/>
      <c r="L1063"/>
      <c r="M1063"/>
    </row>
    <row r="1064" spans="1:13">
      <c r="A1064"/>
      <c r="B1064" s="41"/>
      <c r="C1064"/>
      <c r="D1064"/>
      <c r="E1064" s="50"/>
      <c r="F1064" s="50"/>
      <c r="G1064" s="50"/>
      <c r="H1064"/>
      <c r="I1064" s="47"/>
      <c r="J1064"/>
      <c r="K1064"/>
      <c r="L1064"/>
      <c r="M1064"/>
    </row>
    <row r="1065" spans="1:13">
      <c r="A1065"/>
      <c r="B1065" s="41"/>
      <c r="C1065"/>
      <c r="D1065"/>
      <c r="E1065" s="50"/>
      <c r="F1065" s="50"/>
      <c r="G1065" s="50"/>
      <c r="H1065"/>
      <c r="I1065" s="47"/>
      <c r="J1065"/>
      <c r="K1065"/>
      <c r="L1065"/>
      <c r="M1065"/>
    </row>
    <row r="1066" spans="1:13">
      <c r="A1066"/>
      <c r="B1066" s="41"/>
      <c r="C1066"/>
      <c r="D1066"/>
      <c r="E1066" s="50"/>
      <c r="F1066" s="50"/>
      <c r="G1066" s="50"/>
      <c r="H1066"/>
      <c r="I1066" s="47"/>
      <c r="J1066"/>
      <c r="K1066"/>
      <c r="L1066"/>
      <c r="M1066"/>
    </row>
    <row r="1067" spans="1:13">
      <c r="A1067"/>
      <c r="B1067" s="41"/>
      <c r="C1067"/>
      <c r="D1067"/>
      <c r="E1067" s="50"/>
      <c r="F1067" s="50"/>
      <c r="G1067" s="50"/>
      <c r="H1067"/>
      <c r="I1067" s="47"/>
      <c r="J1067"/>
      <c r="K1067"/>
      <c r="L1067"/>
      <c r="M1067"/>
    </row>
    <row r="1068" spans="1:13">
      <c r="A1068"/>
      <c r="B1068" s="41"/>
      <c r="C1068"/>
      <c r="D1068"/>
      <c r="E1068" s="50"/>
      <c r="F1068" s="50"/>
      <c r="G1068" s="50"/>
      <c r="H1068"/>
      <c r="I1068" s="47"/>
      <c r="J1068"/>
      <c r="K1068"/>
      <c r="L1068"/>
      <c r="M1068"/>
    </row>
    <row r="1069" spans="1:13">
      <c r="A1069"/>
      <c r="B1069" s="41"/>
      <c r="C1069"/>
      <c r="D1069"/>
      <c r="E1069" s="50"/>
      <c r="F1069" s="50"/>
      <c r="G1069" s="50"/>
      <c r="H1069"/>
      <c r="I1069" s="47"/>
      <c r="J1069"/>
      <c r="K1069"/>
      <c r="L1069"/>
      <c r="M1069"/>
    </row>
    <row r="1070" spans="1:13">
      <c r="A1070"/>
      <c r="B1070" s="41"/>
      <c r="C1070"/>
      <c r="D1070"/>
      <c r="E1070" s="50"/>
      <c r="F1070" s="50"/>
      <c r="G1070" s="50"/>
      <c r="H1070"/>
      <c r="I1070" s="47"/>
      <c r="J1070"/>
      <c r="K1070"/>
      <c r="L1070"/>
      <c r="M1070"/>
    </row>
    <row r="1071" spans="1:13">
      <c r="A1071"/>
      <c r="B1071" s="41"/>
      <c r="C1071"/>
      <c r="D1071"/>
      <c r="E1071" s="50"/>
      <c r="F1071" s="50"/>
      <c r="G1071" s="50"/>
      <c r="H1071"/>
      <c r="I1071" s="47"/>
      <c r="J1071"/>
      <c r="K1071"/>
      <c r="L1071"/>
      <c r="M1071"/>
    </row>
    <row r="1072" spans="1:13">
      <c r="A1072"/>
      <c r="B1072" s="41"/>
      <c r="C1072"/>
      <c r="D1072"/>
      <c r="E1072" s="50"/>
      <c r="F1072" s="50"/>
      <c r="G1072" s="50"/>
      <c r="H1072"/>
      <c r="I1072" s="47"/>
      <c r="J1072"/>
      <c r="K1072"/>
      <c r="L1072"/>
      <c r="M1072"/>
    </row>
    <row r="1073" spans="1:13">
      <c r="A1073"/>
      <c r="B1073" s="41"/>
      <c r="C1073"/>
      <c r="D1073"/>
      <c r="E1073" s="50"/>
      <c r="F1073" s="50"/>
      <c r="G1073" s="50"/>
      <c r="H1073"/>
      <c r="I1073" s="47"/>
      <c r="J1073"/>
      <c r="K1073"/>
      <c r="L1073"/>
      <c r="M1073"/>
    </row>
    <row r="1074" spans="1:13">
      <c r="A1074"/>
      <c r="B1074" s="41"/>
      <c r="C1074"/>
      <c r="D1074"/>
      <c r="E1074" s="50"/>
      <c r="F1074" s="50"/>
      <c r="G1074" s="50"/>
      <c r="H1074"/>
      <c r="I1074" s="47"/>
      <c r="J1074"/>
      <c r="K1074"/>
      <c r="L1074"/>
      <c r="M1074"/>
    </row>
    <row r="1075" spans="1:13">
      <c r="A1075"/>
      <c r="B1075" s="41"/>
      <c r="C1075"/>
      <c r="D1075"/>
      <c r="E1075" s="50"/>
      <c r="F1075" s="50"/>
      <c r="G1075" s="50"/>
      <c r="H1075"/>
      <c r="I1075" s="47"/>
      <c r="J1075"/>
      <c r="K1075"/>
      <c r="L1075"/>
      <c r="M1075"/>
    </row>
    <row r="1076" spans="1:13">
      <c r="A1076"/>
      <c r="B1076" s="41"/>
      <c r="C1076"/>
      <c r="D1076"/>
      <c r="E1076" s="50"/>
      <c r="F1076" s="50"/>
      <c r="G1076" s="50"/>
      <c r="H1076"/>
      <c r="I1076" s="47"/>
      <c r="J1076"/>
      <c r="K1076"/>
      <c r="L1076"/>
      <c r="M1076"/>
    </row>
    <row r="1077" spans="1:13">
      <c r="A1077"/>
      <c r="B1077" s="41"/>
      <c r="C1077"/>
      <c r="D1077"/>
      <c r="E1077" s="50"/>
      <c r="F1077" s="50"/>
      <c r="G1077" s="50"/>
      <c r="H1077"/>
      <c r="I1077" s="47"/>
      <c r="J1077"/>
      <c r="K1077"/>
      <c r="L1077"/>
      <c r="M1077"/>
    </row>
    <row r="1078" spans="1:13">
      <c r="A1078"/>
      <c r="B1078" s="41"/>
      <c r="C1078"/>
      <c r="D1078"/>
      <c r="E1078" s="50"/>
      <c r="F1078" s="50"/>
      <c r="G1078" s="50"/>
      <c r="H1078"/>
      <c r="I1078" s="47"/>
      <c r="J1078"/>
      <c r="K1078"/>
      <c r="L1078"/>
      <c r="M1078"/>
    </row>
    <row r="1079" spans="1:13">
      <c r="A1079"/>
      <c r="B1079" s="41"/>
      <c r="C1079"/>
      <c r="D1079"/>
      <c r="E1079" s="50"/>
      <c r="F1079" s="50"/>
      <c r="G1079" s="50"/>
      <c r="H1079"/>
      <c r="I1079" s="47"/>
      <c r="J1079"/>
      <c r="K1079"/>
      <c r="L1079"/>
      <c r="M1079"/>
    </row>
    <row r="1080" spans="1:13">
      <c r="A1080"/>
      <c r="B1080" s="41"/>
      <c r="C1080"/>
      <c r="D1080"/>
      <c r="E1080" s="50"/>
      <c r="F1080" s="50"/>
      <c r="G1080" s="50"/>
      <c r="H1080"/>
      <c r="I1080" s="47"/>
      <c r="J1080"/>
      <c r="K1080"/>
      <c r="L1080"/>
      <c r="M1080"/>
    </row>
    <row r="1081" spans="1:13">
      <c r="A1081"/>
      <c r="B1081" s="41"/>
      <c r="C1081"/>
      <c r="D1081"/>
      <c r="E1081" s="50"/>
      <c r="F1081" s="50"/>
      <c r="G1081" s="50"/>
      <c r="H1081"/>
      <c r="I1081" s="47"/>
      <c r="J1081"/>
      <c r="K1081"/>
      <c r="L1081"/>
      <c r="M1081"/>
    </row>
    <row r="1082" spans="1:13">
      <c r="A1082"/>
      <c r="B1082" s="41"/>
      <c r="C1082"/>
      <c r="D1082"/>
      <c r="E1082" s="50"/>
      <c r="F1082" s="50"/>
      <c r="G1082" s="50"/>
      <c r="H1082"/>
      <c r="I1082" s="47"/>
      <c r="J1082"/>
      <c r="K1082"/>
      <c r="L1082"/>
      <c r="M1082"/>
    </row>
    <row r="1083" spans="1:13">
      <c r="A1083"/>
      <c r="B1083" s="41"/>
      <c r="C1083"/>
      <c r="D1083"/>
      <c r="E1083" s="50"/>
      <c r="F1083" s="50"/>
      <c r="G1083" s="50"/>
      <c r="H1083"/>
      <c r="I1083" s="47"/>
      <c r="J1083"/>
      <c r="K1083"/>
      <c r="L1083"/>
      <c r="M1083"/>
    </row>
    <row r="1084" spans="1:13">
      <c r="A1084"/>
      <c r="B1084" s="41"/>
      <c r="C1084"/>
      <c r="D1084"/>
      <c r="E1084" s="50"/>
      <c r="F1084" s="50"/>
      <c r="G1084" s="50"/>
      <c r="H1084"/>
      <c r="I1084" s="47"/>
      <c r="J1084"/>
      <c r="K1084"/>
      <c r="L1084"/>
      <c r="M1084"/>
    </row>
    <row r="1085" spans="1:13">
      <c r="A1085"/>
      <c r="B1085" s="41"/>
      <c r="C1085"/>
      <c r="D1085"/>
      <c r="E1085" s="50"/>
      <c r="F1085" s="50"/>
      <c r="G1085" s="50"/>
      <c r="H1085"/>
      <c r="I1085" s="47"/>
      <c r="J1085"/>
      <c r="K1085"/>
      <c r="L1085"/>
      <c r="M1085"/>
    </row>
    <row r="1086" spans="1:13">
      <c r="A1086"/>
      <c r="B1086" s="41"/>
      <c r="C1086"/>
      <c r="D1086"/>
      <c r="E1086" s="50"/>
      <c r="F1086" s="50"/>
      <c r="G1086" s="50"/>
      <c r="H1086"/>
      <c r="I1086" s="47"/>
      <c r="J1086"/>
      <c r="K1086"/>
      <c r="L1086"/>
      <c r="M1086"/>
    </row>
    <row r="1087" spans="1:13">
      <c r="A1087"/>
      <c r="B1087" s="41"/>
      <c r="C1087"/>
      <c r="D1087"/>
      <c r="E1087" s="50"/>
      <c r="F1087" s="50"/>
      <c r="G1087" s="50"/>
      <c r="H1087"/>
      <c r="I1087" s="47"/>
      <c r="J1087"/>
      <c r="K1087"/>
      <c r="L1087"/>
      <c r="M1087"/>
    </row>
    <row r="1088" spans="1:13">
      <c r="A1088"/>
      <c r="B1088" s="41"/>
      <c r="C1088"/>
      <c r="D1088"/>
      <c r="E1088" s="50"/>
      <c r="F1088" s="50"/>
      <c r="G1088" s="50"/>
      <c r="H1088"/>
      <c r="I1088" s="47"/>
      <c r="J1088"/>
      <c r="K1088"/>
      <c r="L1088"/>
      <c r="M1088"/>
    </row>
    <row r="1089" spans="1:13">
      <c r="A1089"/>
      <c r="B1089" s="41"/>
      <c r="C1089"/>
      <c r="D1089"/>
      <c r="E1089" s="50"/>
      <c r="F1089" s="50"/>
      <c r="G1089" s="50"/>
      <c r="H1089"/>
      <c r="I1089" s="47"/>
      <c r="J1089"/>
      <c r="K1089"/>
      <c r="L1089"/>
      <c r="M1089"/>
    </row>
    <row r="1090" spans="1:13">
      <c r="A1090"/>
      <c r="B1090" s="41"/>
      <c r="C1090"/>
      <c r="D1090"/>
      <c r="E1090" s="50"/>
      <c r="F1090" s="50"/>
      <c r="G1090" s="50"/>
      <c r="H1090"/>
      <c r="I1090" s="47"/>
      <c r="J1090"/>
      <c r="K1090"/>
      <c r="L1090"/>
      <c r="M1090"/>
    </row>
    <row r="1091" spans="1:13">
      <c r="A1091"/>
      <c r="B1091" s="41"/>
      <c r="C1091"/>
      <c r="D1091"/>
      <c r="E1091" s="50"/>
      <c r="F1091" s="50"/>
      <c r="G1091" s="50"/>
      <c r="H1091"/>
      <c r="I1091" s="47"/>
      <c r="J1091"/>
      <c r="K1091"/>
      <c r="L1091"/>
      <c r="M1091"/>
    </row>
    <row r="1092" spans="1:13">
      <c r="A1092"/>
      <c r="B1092" s="41"/>
      <c r="C1092"/>
      <c r="D1092"/>
      <c r="E1092" s="50"/>
      <c r="F1092" s="50"/>
      <c r="G1092" s="50"/>
      <c r="H1092"/>
      <c r="I1092" s="47"/>
      <c r="J1092"/>
      <c r="K1092"/>
      <c r="L1092"/>
      <c r="M1092"/>
    </row>
    <row r="1093" spans="1:13">
      <c r="A1093"/>
      <c r="B1093" s="41"/>
      <c r="C1093"/>
      <c r="D1093"/>
      <c r="E1093" s="50"/>
      <c r="F1093" s="50"/>
      <c r="G1093" s="50"/>
      <c r="H1093"/>
      <c r="I1093" s="47"/>
      <c r="J1093"/>
      <c r="K1093"/>
      <c r="L1093"/>
      <c r="M1093"/>
    </row>
    <row r="1094" spans="1:13">
      <c r="A1094"/>
      <c r="B1094" s="41"/>
      <c r="C1094"/>
      <c r="D1094"/>
      <c r="E1094" s="50"/>
      <c r="F1094" s="50"/>
      <c r="G1094" s="50"/>
      <c r="H1094"/>
      <c r="I1094" s="47"/>
      <c r="J1094"/>
      <c r="K1094"/>
      <c r="L1094"/>
      <c r="M1094"/>
    </row>
    <row r="1095" spans="1:13">
      <c r="A1095"/>
      <c r="B1095" s="41"/>
      <c r="C1095"/>
      <c r="D1095"/>
      <c r="E1095" s="50"/>
      <c r="F1095" s="50"/>
      <c r="G1095" s="50"/>
      <c r="H1095"/>
      <c r="I1095" s="47"/>
      <c r="J1095"/>
      <c r="K1095"/>
      <c r="L1095"/>
      <c r="M1095"/>
    </row>
    <row r="1096" spans="1:13">
      <c r="A1096"/>
      <c r="B1096" s="41"/>
      <c r="C1096"/>
      <c r="D1096"/>
      <c r="E1096" s="50"/>
      <c r="F1096" s="50"/>
      <c r="G1096" s="50"/>
      <c r="H1096"/>
      <c r="I1096" s="47"/>
      <c r="J1096"/>
      <c r="K1096"/>
      <c r="L1096"/>
      <c r="M1096"/>
    </row>
    <row r="1097" spans="1:13">
      <c r="A1097"/>
      <c r="B1097" s="41"/>
      <c r="C1097"/>
      <c r="D1097"/>
      <c r="E1097" s="50"/>
      <c r="F1097" s="50"/>
      <c r="G1097" s="50"/>
      <c r="H1097"/>
      <c r="I1097" s="47"/>
      <c r="J1097"/>
      <c r="K1097"/>
      <c r="L1097"/>
      <c r="M1097"/>
    </row>
    <row r="1098" spans="1:13">
      <c r="A1098"/>
      <c r="B1098" s="41"/>
      <c r="C1098"/>
      <c r="D1098"/>
      <c r="E1098" s="50"/>
      <c r="F1098" s="50"/>
      <c r="G1098" s="50"/>
      <c r="H1098"/>
      <c r="I1098" s="47"/>
      <c r="J1098"/>
      <c r="K1098"/>
      <c r="L1098"/>
      <c r="M1098"/>
    </row>
    <row r="1099" spans="1:13">
      <c r="A1099"/>
      <c r="B1099" s="41"/>
      <c r="C1099"/>
      <c r="D1099"/>
      <c r="E1099" s="50"/>
      <c r="F1099" s="50"/>
      <c r="G1099" s="50"/>
      <c r="H1099"/>
      <c r="I1099" s="47"/>
      <c r="J1099"/>
      <c r="K1099"/>
      <c r="L1099"/>
      <c r="M1099"/>
    </row>
    <row r="1100" spans="1:13">
      <c r="A1100"/>
      <c r="B1100" s="41"/>
      <c r="C1100"/>
      <c r="D1100"/>
      <c r="E1100" s="50"/>
      <c r="F1100" s="50"/>
      <c r="G1100" s="50"/>
      <c r="H1100"/>
      <c r="I1100" s="47"/>
      <c r="J1100"/>
      <c r="K1100"/>
      <c r="L1100"/>
      <c r="M1100"/>
    </row>
    <row r="1101" spans="1:13">
      <c r="A1101"/>
      <c r="B1101" s="41"/>
      <c r="C1101"/>
      <c r="D1101"/>
      <c r="E1101" s="50"/>
      <c r="F1101" s="50"/>
      <c r="G1101" s="50"/>
      <c r="H1101"/>
      <c r="I1101" s="47"/>
      <c r="J1101"/>
      <c r="K1101"/>
      <c r="L1101"/>
      <c r="M1101"/>
    </row>
    <row r="1102" spans="1:13">
      <c r="A1102"/>
      <c r="B1102" s="41"/>
      <c r="C1102"/>
      <c r="D1102"/>
      <c r="E1102" s="50"/>
      <c r="F1102" s="50"/>
      <c r="G1102" s="50"/>
      <c r="H1102"/>
      <c r="I1102" s="47"/>
      <c r="J1102"/>
      <c r="K1102"/>
      <c r="L1102"/>
      <c r="M1102"/>
    </row>
    <row r="1103" spans="1:13">
      <c r="A1103"/>
      <c r="B1103" s="41"/>
      <c r="C1103"/>
      <c r="D1103"/>
      <c r="E1103" s="50"/>
      <c r="F1103" s="50"/>
      <c r="G1103" s="50"/>
      <c r="H1103"/>
      <c r="I1103" s="47"/>
      <c r="J1103"/>
      <c r="K1103"/>
      <c r="L1103"/>
      <c r="M1103"/>
    </row>
    <row r="1104" spans="1:13">
      <c r="A1104"/>
      <c r="B1104" s="41"/>
      <c r="C1104"/>
      <c r="D1104"/>
      <c r="E1104" s="50"/>
      <c r="F1104" s="50"/>
      <c r="G1104" s="50"/>
      <c r="H1104"/>
      <c r="I1104" s="47"/>
      <c r="J1104"/>
      <c r="K1104"/>
      <c r="L1104"/>
      <c r="M1104"/>
    </row>
    <row r="1105" spans="1:13">
      <c r="A1105"/>
      <c r="B1105" s="41"/>
      <c r="C1105"/>
      <c r="D1105"/>
      <c r="E1105" s="50"/>
      <c r="F1105" s="50"/>
      <c r="G1105" s="50"/>
      <c r="H1105"/>
      <c r="I1105" s="47"/>
      <c r="J1105"/>
      <c r="K1105"/>
      <c r="L1105"/>
      <c r="M1105"/>
    </row>
    <row r="1106" spans="1:13">
      <c r="A1106"/>
      <c r="B1106" s="41"/>
      <c r="C1106"/>
      <c r="D1106"/>
      <c r="E1106" s="50"/>
      <c r="F1106" s="50"/>
      <c r="G1106" s="50"/>
      <c r="H1106"/>
      <c r="I1106" s="47"/>
      <c r="J1106"/>
      <c r="K1106"/>
      <c r="L1106"/>
      <c r="M1106"/>
    </row>
    <row r="1107" spans="1:13">
      <c r="A1107"/>
      <c r="B1107" s="41"/>
      <c r="C1107"/>
      <c r="D1107"/>
      <c r="E1107" s="50"/>
      <c r="F1107" s="50"/>
      <c r="G1107" s="50"/>
      <c r="H1107"/>
      <c r="I1107" s="47"/>
      <c r="J1107"/>
      <c r="K1107"/>
      <c r="L1107"/>
      <c r="M1107"/>
    </row>
    <row r="1108" spans="1:13">
      <c r="A1108"/>
      <c r="B1108" s="41"/>
      <c r="C1108"/>
      <c r="D1108"/>
      <c r="E1108" s="50"/>
      <c r="F1108" s="50"/>
      <c r="G1108" s="50"/>
      <c r="H1108"/>
      <c r="I1108" s="47"/>
      <c r="J1108"/>
      <c r="K1108"/>
      <c r="L1108"/>
      <c r="M1108"/>
    </row>
    <row r="1109" spans="1:13">
      <c r="A1109"/>
      <c r="B1109" s="41"/>
      <c r="C1109"/>
      <c r="D1109"/>
      <c r="E1109" s="50"/>
      <c r="F1109" s="50"/>
      <c r="G1109" s="50"/>
      <c r="H1109"/>
      <c r="I1109" s="47"/>
      <c r="J1109"/>
      <c r="K1109"/>
      <c r="L1109"/>
      <c r="M1109"/>
    </row>
    <row r="1110" spans="1:13">
      <c r="A1110"/>
      <c r="B1110" s="41"/>
      <c r="C1110"/>
      <c r="D1110"/>
      <c r="E1110" s="50"/>
      <c r="F1110" s="50"/>
      <c r="G1110" s="50"/>
      <c r="H1110"/>
      <c r="I1110" s="47"/>
      <c r="J1110"/>
      <c r="K1110"/>
      <c r="L1110"/>
      <c r="M1110"/>
    </row>
    <row r="1111" spans="1:13">
      <c r="A1111"/>
      <c r="B1111" s="41"/>
      <c r="C1111"/>
      <c r="D1111"/>
      <c r="E1111" s="50"/>
      <c r="F1111" s="50"/>
      <c r="G1111" s="50"/>
      <c r="H1111"/>
      <c r="I1111" s="47"/>
      <c r="J1111"/>
      <c r="K1111"/>
      <c r="L1111"/>
      <c r="M1111"/>
    </row>
    <row r="1112" spans="1:13">
      <c r="A1112"/>
      <c r="B1112" s="41"/>
      <c r="C1112"/>
      <c r="D1112"/>
      <c r="E1112" s="50"/>
      <c r="F1112" s="50"/>
      <c r="G1112" s="50"/>
      <c r="H1112"/>
      <c r="I1112" s="47"/>
      <c r="J1112"/>
      <c r="K1112"/>
      <c r="L1112"/>
      <c r="M1112"/>
    </row>
    <row r="1113" spans="1:13">
      <c r="A1113"/>
      <c r="B1113" s="41"/>
      <c r="C1113"/>
      <c r="D1113"/>
      <c r="E1113" s="50"/>
      <c r="F1113" s="50"/>
      <c r="G1113" s="50"/>
      <c r="H1113"/>
      <c r="I1113" s="47"/>
      <c r="J1113"/>
      <c r="K1113"/>
      <c r="L1113"/>
      <c r="M1113"/>
    </row>
    <row r="1114" spans="1:13">
      <c r="A1114"/>
      <c r="B1114" s="41"/>
      <c r="C1114"/>
      <c r="D1114"/>
      <c r="E1114" s="50"/>
      <c r="F1114" s="50"/>
      <c r="G1114" s="50"/>
      <c r="H1114"/>
      <c r="I1114" s="47"/>
      <c r="J1114"/>
      <c r="K1114"/>
      <c r="L1114"/>
      <c r="M1114"/>
    </row>
    <row r="1115" spans="1:13">
      <c r="A1115"/>
      <c r="B1115" s="41"/>
      <c r="C1115"/>
      <c r="D1115"/>
      <c r="E1115" s="50"/>
      <c r="F1115" s="50"/>
      <c r="G1115" s="50"/>
      <c r="H1115"/>
      <c r="I1115" s="47"/>
      <c r="J1115"/>
      <c r="K1115"/>
      <c r="L1115"/>
      <c r="M1115"/>
    </row>
    <row r="1116" spans="1:13">
      <c r="A1116"/>
      <c r="B1116" s="41"/>
      <c r="C1116"/>
      <c r="D1116"/>
      <c r="E1116" s="50"/>
      <c r="F1116" s="50"/>
      <c r="G1116" s="50"/>
      <c r="H1116"/>
      <c r="I1116" s="47"/>
      <c r="J1116"/>
      <c r="K1116"/>
      <c r="L1116"/>
      <c r="M1116"/>
    </row>
    <row r="1117" spans="1:13">
      <c r="A1117"/>
      <c r="B1117" s="41"/>
      <c r="C1117"/>
      <c r="D1117"/>
      <c r="E1117" s="50"/>
      <c r="F1117" s="50"/>
      <c r="G1117" s="50"/>
      <c r="H1117"/>
      <c r="I1117" s="47"/>
      <c r="J1117"/>
      <c r="K1117"/>
      <c r="L1117"/>
      <c r="M1117"/>
    </row>
    <row r="1118" spans="1:13">
      <c r="A1118"/>
      <c r="B1118" s="41"/>
      <c r="C1118"/>
      <c r="D1118"/>
      <c r="E1118" s="50"/>
      <c r="F1118" s="50"/>
      <c r="G1118" s="50"/>
      <c r="H1118"/>
      <c r="I1118" s="47"/>
      <c r="J1118"/>
      <c r="K1118"/>
      <c r="L1118"/>
      <c r="M1118"/>
    </row>
    <row r="1119" spans="1:13">
      <c r="A1119"/>
      <c r="B1119" s="41"/>
      <c r="C1119"/>
      <c r="D1119"/>
      <c r="E1119" s="50"/>
      <c r="F1119" s="50"/>
      <c r="G1119" s="50"/>
      <c r="H1119"/>
      <c r="I1119" s="47"/>
      <c r="J1119"/>
      <c r="K1119"/>
      <c r="L1119"/>
      <c r="M1119"/>
    </row>
    <row r="1120" spans="1:13">
      <c r="A1120"/>
      <c r="B1120" s="41"/>
      <c r="C1120"/>
      <c r="D1120"/>
      <c r="E1120" s="50"/>
      <c r="F1120" s="50"/>
      <c r="G1120" s="50"/>
      <c r="H1120"/>
      <c r="I1120" s="47"/>
      <c r="J1120"/>
      <c r="K1120"/>
      <c r="L1120"/>
      <c r="M1120"/>
    </row>
    <row r="1121" spans="1:13">
      <c r="A1121"/>
      <c r="B1121" s="41"/>
      <c r="C1121"/>
      <c r="D1121"/>
      <c r="E1121" s="50"/>
      <c r="F1121" s="50"/>
      <c r="G1121" s="50"/>
      <c r="H1121"/>
      <c r="I1121" s="47"/>
      <c r="J1121"/>
      <c r="K1121"/>
      <c r="L1121"/>
      <c r="M1121"/>
    </row>
    <row r="1122" spans="1:13">
      <c r="A1122"/>
      <c r="B1122" s="41"/>
      <c r="C1122"/>
      <c r="D1122"/>
      <c r="E1122" s="50"/>
      <c r="F1122" s="50"/>
      <c r="G1122" s="50"/>
      <c r="H1122"/>
      <c r="I1122" s="47"/>
      <c r="J1122"/>
      <c r="K1122"/>
      <c r="L1122"/>
      <c r="M1122"/>
    </row>
    <row r="1123" spans="1:13">
      <c r="A1123"/>
      <c r="B1123" s="41"/>
      <c r="C1123"/>
      <c r="D1123"/>
      <c r="E1123" s="50"/>
      <c r="F1123" s="50"/>
      <c r="G1123" s="50"/>
      <c r="H1123"/>
      <c r="I1123" s="47"/>
      <c r="J1123"/>
      <c r="K1123"/>
      <c r="L1123"/>
      <c r="M1123"/>
    </row>
    <row r="1124" spans="1:13">
      <c r="A1124"/>
      <c r="B1124" s="41"/>
      <c r="C1124"/>
      <c r="D1124"/>
      <c r="E1124" s="50"/>
      <c r="F1124" s="50"/>
      <c r="G1124" s="50"/>
      <c r="H1124"/>
      <c r="I1124" s="47"/>
      <c r="J1124"/>
      <c r="K1124"/>
      <c r="L1124"/>
      <c r="M1124"/>
    </row>
    <row r="1125" spans="1:13">
      <c r="A1125"/>
      <c r="B1125" s="41"/>
      <c r="C1125"/>
      <c r="D1125"/>
      <c r="E1125" s="50"/>
      <c r="F1125" s="50"/>
      <c r="G1125" s="50"/>
      <c r="H1125"/>
      <c r="I1125" s="47"/>
      <c r="J1125"/>
      <c r="K1125"/>
      <c r="L1125"/>
      <c r="M1125"/>
    </row>
    <row r="1126" spans="1:13">
      <c r="A1126"/>
      <c r="B1126" s="41"/>
      <c r="C1126"/>
      <c r="D1126"/>
      <c r="E1126" s="50"/>
      <c r="F1126" s="50"/>
      <c r="G1126" s="50"/>
      <c r="H1126"/>
      <c r="I1126" s="47"/>
      <c r="J1126"/>
      <c r="K1126"/>
      <c r="L1126"/>
      <c r="M1126"/>
    </row>
    <row r="1127" spans="1:13">
      <c r="A1127"/>
      <c r="B1127" s="41"/>
      <c r="C1127"/>
      <c r="D1127"/>
      <c r="E1127" s="50"/>
      <c r="F1127" s="50"/>
      <c r="G1127" s="50"/>
      <c r="H1127"/>
      <c r="I1127" s="47"/>
      <c r="J1127"/>
      <c r="K1127"/>
      <c r="L1127"/>
      <c r="M1127"/>
    </row>
    <row r="1128" spans="1:13">
      <c r="A1128"/>
      <c r="B1128" s="41"/>
      <c r="C1128"/>
      <c r="D1128"/>
      <c r="E1128" s="50"/>
      <c r="F1128" s="50"/>
      <c r="G1128" s="50"/>
      <c r="H1128"/>
      <c r="I1128" s="47"/>
      <c r="J1128"/>
      <c r="K1128"/>
      <c r="L1128"/>
      <c r="M1128"/>
    </row>
    <row r="1129" spans="1:13">
      <c r="A1129"/>
      <c r="B1129" s="41"/>
      <c r="C1129"/>
      <c r="D1129"/>
      <c r="E1129" s="50"/>
      <c r="F1129" s="50"/>
      <c r="G1129" s="50"/>
      <c r="H1129"/>
      <c r="I1129" s="47"/>
      <c r="J1129"/>
      <c r="K1129"/>
      <c r="L1129"/>
      <c r="M1129"/>
    </row>
    <row r="1130" spans="1:13">
      <c r="A1130"/>
      <c r="B1130" s="41"/>
      <c r="C1130"/>
      <c r="D1130"/>
      <c r="E1130" s="50"/>
      <c r="F1130" s="50"/>
      <c r="G1130" s="50"/>
      <c r="H1130"/>
      <c r="I1130" s="47"/>
      <c r="J1130"/>
      <c r="K1130"/>
      <c r="L1130"/>
      <c r="M1130"/>
    </row>
    <row r="1131" spans="1:13">
      <c r="A1131"/>
      <c r="B1131" s="41"/>
      <c r="C1131"/>
      <c r="D1131"/>
      <c r="E1131" s="50"/>
      <c r="F1131" s="50"/>
      <c r="G1131" s="50"/>
      <c r="H1131"/>
      <c r="I1131" s="47"/>
      <c r="J1131"/>
      <c r="K1131"/>
      <c r="L1131"/>
      <c r="M1131"/>
    </row>
    <row r="1132" spans="1:13">
      <c r="A1132"/>
      <c r="B1132" s="41"/>
      <c r="C1132"/>
      <c r="D1132"/>
      <c r="E1132" s="50"/>
      <c r="F1132" s="50"/>
      <c r="G1132" s="50"/>
      <c r="H1132"/>
      <c r="I1132" s="47"/>
      <c r="J1132"/>
      <c r="K1132"/>
      <c r="L1132"/>
      <c r="M1132"/>
    </row>
    <row r="1133" spans="1:13">
      <c r="A1133"/>
      <c r="B1133" s="41"/>
      <c r="C1133"/>
      <c r="D1133"/>
      <c r="E1133" s="50"/>
      <c r="F1133" s="50"/>
      <c r="G1133" s="50"/>
      <c r="H1133"/>
      <c r="I1133" s="47"/>
      <c r="J1133"/>
      <c r="K1133"/>
      <c r="L1133"/>
      <c r="M1133"/>
    </row>
    <row r="1134" spans="1:13">
      <c r="A1134"/>
      <c r="B1134" s="41"/>
      <c r="C1134"/>
      <c r="D1134"/>
      <c r="E1134" s="50"/>
      <c r="F1134" s="50"/>
      <c r="G1134" s="50"/>
      <c r="H1134"/>
      <c r="I1134" s="47"/>
      <c r="J1134"/>
      <c r="K1134"/>
      <c r="L1134"/>
      <c r="M1134"/>
    </row>
    <row r="1135" spans="1:13">
      <c r="A1135"/>
      <c r="B1135" s="41"/>
      <c r="C1135"/>
      <c r="D1135"/>
      <c r="E1135" s="50"/>
      <c r="F1135" s="50"/>
      <c r="G1135" s="50"/>
      <c r="H1135"/>
      <c r="I1135" s="47"/>
      <c r="J1135"/>
      <c r="K1135"/>
      <c r="L1135"/>
      <c r="M1135"/>
    </row>
    <row r="1136" spans="1:13">
      <c r="A1136"/>
      <c r="B1136" s="41"/>
      <c r="C1136"/>
      <c r="D1136"/>
      <c r="E1136" s="50"/>
      <c r="F1136" s="50"/>
      <c r="G1136" s="50"/>
      <c r="H1136"/>
      <c r="I1136" s="47"/>
      <c r="J1136"/>
      <c r="K1136"/>
      <c r="L1136"/>
      <c r="M1136"/>
    </row>
    <row r="1137" spans="1:13">
      <c r="A1137"/>
      <c r="B1137" s="41"/>
      <c r="C1137"/>
      <c r="D1137"/>
      <c r="E1137" s="50"/>
      <c r="F1137" s="50"/>
      <c r="G1137" s="50"/>
      <c r="H1137"/>
      <c r="I1137" s="47"/>
      <c r="J1137"/>
      <c r="K1137"/>
      <c r="L1137"/>
      <c r="M1137"/>
    </row>
    <row r="1138" spans="1:13">
      <c r="A1138"/>
      <c r="B1138" s="41"/>
      <c r="C1138"/>
      <c r="D1138"/>
      <c r="E1138" s="50"/>
      <c r="F1138" s="50"/>
      <c r="G1138" s="50"/>
      <c r="H1138"/>
      <c r="I1138" s="47"/>
      <c r="J1138"/>
      <c r="K1138"/>
      <c r="L1138"/>
      <c r="M1138"/>
    </row>
    <row r="1139" spans="1:13">
      <c r="A1139"/>
      <c r="B1139" s="41"/>
      <c r="C1139"/>
      <c r="D1139"/>
      <c r="E1139" s="50"/>
      <c r="F1139" s="50"/>
      <c r="G1139" s="50"/>
      <c r="H1139"/>
      <c r="I1139" s="47"/>
      <c r="J1139"/>
      <c r="K1139"/>
      <c r="L1139"/>
      <c r="M1139"/>
    </row>
    <row r="1140" spans="1:13">
      <c r="A1140"/>
      <c r="B1140" s="41"/>
      <c r="C1140"/>
      <c r="D1140"/>
      <c r="E1140" s="50"/>
      <c r="F1140" s="50"/>
      <c r="G1140" s="50"/>
      <c r="H1140"/>
      <c r="I1140" s="47"/>
      <c r="J1140"/>
      <c r="K1140"/>
      <c r="L1140"/>
      <c r="M1140"/>
    </row>
    <row r="1141" spans="1:13">
      <c r="A1141"/>
      <c r="B1141" s="41"/>
      <c r="C1141"/>
      <c r="D1141"/>
      <c r="E1141" s="50"/>
      <c r="F1141" s="50"/>
      <c r="G1141" s="50"/>
      <c r="H1141"/>
      <c r="I1141" s="47"/>
      <c r="J1141"/>
      <c r="K1141"/>
      <c r="L1141"/>
      <c r="M1141"/>
    </row>
    <row r="1142" spans="1:13">
      <c r="A1142"/>
      <c r="B1142" s="41"/>
      <c r="C1142"/>
      <c r="D1142"/>
      <c r="E1142" s="50"/>
      <c r="F1142" s="50"/>
      <c r="G1142" s="50"/>
      <c r="H1142"/>
      <c r="I1142" s="47"/>
      <c r="J1142"/>
      <c r="K1142"/>
      <c r="L1142"/>
      <c r="M1142"/>
    </row>
    <row r="1143" spans="1:13">
      <c r="A1143"/>
      <c r="B1143" s="41"/>
      <c r="C1143"/>
      <c r="D1143"/>
      <c r="E1143" s="50"/>
      <c r="F1143" s="50"/>
      <c r="G1143" s="50"/>
      <c r="H1143"/>
      <c r="I1143" s="47"/>
      <c r="J1143"/>
      <c r="K1143"/>
      <c r="L1143"/>
      <c r="M1143"/>
    </row>
    <row r="1144" spans="1:13">
      <c r="A1144"/>
      <c r="B1144" s="41"/>
      <c r="C1144"/>
      <c r="D1144"/>
      <c r="E1144" s="50"/>
      <c r="F1144" s="50"/>
      <c r="G1144" s="50"/>
      <c r="H1144"/>
      <c r="I1144" s="47"/>
      <c r="J1144"/>
      <c r="K1144"/>
      <c r="L1144"/>
      <c r="M1144"/>
    </row>
    <row r="1145" spans="1:13">
      <c r="A1145"/>
      <c r="B1145" s="41"/>
      <c r="C1145"/>
      <c r="D1145"/>
      <c r="E1145" s="50"/>
      <c r="F1145" s="50"/>
      <c r="G1145" s="50"/>
      <c r="H1145"/>
      <c r="I1145" s="47"/>
      <c r="J1145"/>
      <c r="K1145"/>
      <c r="L1145"/>
      <c r="M1145"/>
    </row>
    <row r="1146" spans="1:13">
      <c r="A1146"/>
      <c r="B1146" s="41"/>
      <c r="C1146"/>
      <c r="D1146"/>
      <c r="E1146" s="50"/>
      <c r="F1146" s="50"/>
      <c r="G1146" s="50"/>
      <c r="H1146"/>
      <c r="I1146" s="47"/>
      <c r="J1146"/>
      <c r="K1146"/>
      <c r="L1146"/>
      <c r="M1146"/>
    </row>
    <row r="1147" spans="1:13">
      <c r="A1147"/>
      <c r="B1147" s="41"/>
      <c r="C1147"/>
      <c r="D1147"/>
      <c r="E1147" s="50"/>
      <c r="F1147" s="50"/>
      <c r="G1147" s="50"/>
      <c r="H1147"/>
      <c r="I1147" s="47"/>
      <c r="J1147"/>
      <c r="K1147"/>
      <c r="L1147"/>
      <c r="M1147"/>
    </row>
    <row r="1148" spans="1:13">
      <c r="A1148"/>
      <c r="B1148" s="41"/>
      <c r="C1148"/>
      <c r="D1148"/>
      <c r="E1148" s="50"/>
      <c r="F1148" s="50"/>
      <c r="G1148" s="50"/>
      <c r="H1148"/>
      <c r="I1148" s="47"/>
      <c r="J1148"/>
      <c r="K1148"/>
      <c r="L1148"/>
      <c r="M1148"/>
    </row>
    <row r="1149" spans="1:13">
      <c r="A1149"/>
      <c r="B1149" s="41"/>
      <c r="C1149"/>
      <c r="D1149"/>
      <c r="E1149" s="50"/>
      <c r="F1149" s="50"/>
      <c r="G1149" s="50"/>
      <c r="H1149"/>
      <c r="I1149" s="47"/>
      <c r="J1149"/>
      <c r="K1149"/>
      <c r="L1149"/>
      <c r="M1149"/>
    </row>
    <row r="1150" spans="1:13">
      <c r="A1150"/>
      <c r="B1150" s="41"/>
      <c r="C1150"/>
      <c r="D1150"/>
      <c r="E1150" s="50"/>
      <c r="F1150" s="50"/>
      <c r="G1150" s="50"/>
      <c r="H1150"/>
      <c r="I1150" s="47"/>
      <c r="J1150"/>
      <c r="K1150"/>
      <c r="L1150"/>
      <c r="M1150"/>
    </row>
    <row r="1151" spans="1:13">
      <c r="A1151"/>
      <c r="B1151" s="41"/>
      <c r="C1151"/>
      <c r="D1151"/>
      <c r="E1151" s="50"/>
      <c r="F1151" s="50"/>
      <c r="G1151" s="50"/>
      <c r="H1151"/>
      <c r="I1151" s="47"/>
      <c r="J1151"/>
      <c r="K1151"/>
      <c r="L1151"/>
      <c r="M1151"/>
    </row>
    <row r="1152" spans="1:13">
      <c r="A1152"/>
      <c r="B1152" s="41"/>
      <c r="C1152"/>
      <c r="D1152"/>
      <c r="E1152" s="50"/>
      <c r="F1152" s="50"/>
      <c r="G1152" s="50"/>
      <c r="H1152"/>
      <c r="I1152" s="47"/>
      <c r="J1152"/>
      <c r="K1152"/>
      <c r="L1152"/>
      <c r="M1152"/>
    </row>
    <row r="1153" spans="1:13">
      <c r="A1153"/>
      <c r="B1153" s="41"/>
      <c r="C1153"/>
      <c r="D1153"/>
      <c r="E1153" s="50"/>
      <c r="F1153" s="50"/>
      <c r="G1153" s="50"/>
      <c r="H1153"/>
      <c r="I1153" s="47"/>
      <c r="J1153"/>
      <c r="K1153"/>
      <c r="L1153"/>
      <c r="M1153"/>
    </row>
    <row r="1154" spans="1:13">
      <c r="A1154"/>
      <c r="B1154" s="41"/>
      <c r="C1154"/>
      <c r="D1154"/>
      <c r="E1154" s="50"/>
      <c r="F1154" s="50"/>
      <c r="G1154" s="50"/>
      <c r="H1154"/>
      <c r="I1154" s="47"/>
      <c r="J1154"/>
      <c r="K1154"/>
      <c r="L1154"/>
      <c r="M1154"/>
    </row>
    <row r="1155" spans="1:13">
      <c r="A1155"/>
      <c r="B1155" s="41"/>
      <c r="C1155"/>
      <c r="D1155"/>
      <c r="E1155" s="50"/>
      <c r="F1155" s="50"/>
      <c r="G1155" s="50"/>
      <c r="H1155"/>
      <c r="I1155" s="47"/>
      <c r="J1155"/>
      <c r="K1155"/>
      <c r="L1155"/>
      <c r="M1155"/>
    </row>
    <row r="1156" spans="1:13">
      <c r="A1156"/>
      <c r="B1156" s="41"/>
      <c r="C1156"/>
      <c r="D1156"/>
      <c r="E1156" s="50"/>
      <c r="F1156" s="50"/>
      <c r="G1156" s="50"/>
      <c r="H1156"/>
      <c r="I1156" s="47"/>
      <c r="J1156"/>
      <c r="K1156"/>
      <c r="L1156"/>
      <c r="M1156"/>
    </row>
    <row r="1157" spans="1:13">
      <c r="A1157"/>
      <c r="B1157" s="41"/>
      <c r="C1157"/>
      <c r="D1157"/>
      <c r="E1157" s="50"/>
      <c r="F1157" s="50"/>
      <c r="G1157" s="50"/>
      <c r="H1157"/>
      <c r="I1157" s="47"/>
      <c r="J1157"/>
      <c r="K1157"/>
      <c r="L1157"/>
      <c r="M1157"/>
    </row>
    <row r="1158" spans="1:13">
      <c r="A1158"/>
      <c r="B1158" s="41"/>
      <c r="C1158"/>
      <c r="D1158"/>
      <c r="E1158" s="50"/>
      <c r="F1158" s="50"/>
      <c r="G1158" s="50"/>
      <c r="H1158"/>
      <c r="I1158" s="47"/>
      <c r="J1158"/>
      <c r="K1158"/>
      <c r="L1158"/>
      <c r="M1158"/>
    </row>
    <row r="1159" spans="1:13">
      <c r="A1159"/>
      <c r="B1159" s="41"/>
      <c r="C1159"/>
      <c r="D1159"/>
      <c r="E1159" s="50"/>
      <c r="F1159" s="50"/>
      <c r="G1159" s="50"/>
      <c r="H1159"/>
      <c r="I1159" s="47"/>
      <c r="J1159"/>
      <c r="K1159"/>
      <c r="L1159"/>
      <c r="M1159"/>
    </row>
    <row r="1160" spans="1:13">
      <c r="A1160"/>
      <c r="B1160" s="41"/>
      <c r="C1160"/>
      <c r="D1160"/>
      <c r="E1160" s="50"/>
      <c r="F1160" s="50"/>
      <c r="G1160" s="50"/>
      <c r="H1160"/>
      <c r="I1160" s="47"/>
      <c r="J1160"/>
      <c r="K1160"/>
      <c r="L1160"/>
      <c r="M1160"/>
    </row>
    <row r="1161" spans="1:13">
      <c r="A1161"/>
      <c r="B1161" s="41"/>
      <c r="C1161"/>
      <c r="D1161"/>
      <c r="E1161" s="50"/>
      <c r="F1161" s="50"/>
      <c r="G1161" s="50"/>
      <c r="H1161"/>
      <c r="I1161" s="47"/>
      <c r="J1161"/>
      <c r="K1161"/>
      <c r="L1161"/>
      <c r="M1161"/>
    </row>
    <row r="1162" spans="1:13">
      <c r="A1162"/>
      <c r="B1162" s="41"/>
      <c r="C1162"/>
      <c r="D1162"/>
      <c r="E1162" s="50"/>
      <c r="F1162" s="50"/>
      <c r="G1162" s="50"/>
      <c r="H1162"/>
      <c r="I1162" s="47"/>
      <c r="J1162"/>
      <c r="K1162"/>
      <c r="L1162"/>
      <c r="M1162"/>
    </row>
    <row r="1163" spans="1:13">
      <c r="A1163"/>
      <c r="B1163" s="41"/>
      <c r="C1163"/>
      <c r="D1163"/>
      <c r="E1163" s="50"/>
      <c r="F1163" s="50"/>
      <c r="G1163" s="50"/>
      <c r="H1163"/>
      <c r="I1163" s="47"/>
      <c r="J1163"/>
      <c r="K1163"/>
      <c r="L1163"/>
      <c r="M1163"/>
    </row>
    <row r="1164" spans="1:13">
      <c r="A1164"/>
      <c r="B1164" s="41"/>
      <c r="C1164"/>
      <c r="D1164"/>
      <c r="E1164" s="50"/>
      <c r="F1164" s="50"/>
      <c r="G1164" s="50"/>
      <c r="H1164"/>
      <c r="I1164" s="47"/>
      <c r="J1164"/>
      <c r="K1164"/>
      <c r="L1164"/>
      <c r="M1164"/>
    </row>
    <row r="1165" spans="1:13">
      <c r="A1165"/>
      <c r="B1165" s="41"/>
      <c r="C1165"/>
      <c r="D1165"/>
      <c r="E1165" s="50"/>
      <c r="F1165" s="50"/>
      <c r="G1165" s="50"/>
      <c r="H1165"/>
      <c r="I1165" s="47"/>
      <c r="J1165"/>
      <c r="K1165"/>
      <c r="L1165"/>
      <c r="M1165"/>
    </row>
    <row r="1166" spans="1:13">
      <c r="A1166"/>
      <c r="B1166" s="41"/>
      <c r="C1166"/>
      <c r="D1166"/>
      <c r="E1166" s="50"/>
      <c r="F1166" s="50"/>
      <c r="G1166" s="50"/>
      <c r="H1166"/>
      <c r="I1166" s="47"/>
      <c r="J1166"/>
      <c r="K1166"/>
      <c r="L1166"/>
      <c r="M1166"/>
    </row>
    <row r="1167" spans="1:13">
      <c r="A1167"/>
      <c r="B1167" s="41"/>
      <c r="C1167"/>
      <c r="D1167"/>
      <c r="E1167" s="50"/>
      <c r="F1167" s="50"/>
      <c r="G1167" s="50"/>
      <c r="H1167"/>
      <c r="I1167" s="47"/>
      <c r="J1167"/>
      <c r="K1167"/>
      <c r="L1167"/>
      <c r="M1167"/>
    </row>
    <row r="1168" spans="1:13">
      <c r="A1168"/>
      <c r="B1168" s="41"/>
      <c r="C1168"/>
      <c r="D1168"/>
      <c r="E1168" s="50"/>
      <c r="F1168" s="50"/>
      <c r="G1168" s="50"/>
      <c r="H1168"/>
      <c r="I1168" s="47"/>
      <c r="J1168"/>
      <c r="K1168"/>
      <c r="L1168"/>
      <c r="M1168"/>
    </row>
    <row r="1169" spans="1:13">
      <c r="A1169"/>
      <c r="B1169" s="41"/>
      <c r="C1169"/>
      <c r="D1169"/>
      <c r="E1169" s="50"/>
      <c r="F1169" s="50"/>
      <c r="G1169" s="50"/>
      <c r="H1169"/>
      <c r="I1169" s="47"/>
      <c r="J1169"/>
      <c r="K1169"/>
      <c r="L1169"/>
      <c r="M1169"/>
    </row>
    <row r="1170" spans="1:13">
      <c r="A1170"/>
      <c r="B1170" s="41"/>
      <c r="C1170"/>
      <c r="D1170"/>
      <c r="E1170" s="50"/>
      <c r="F1170" s="50"/>
      <c r="G1170" s="50"/>
      <c r="H1170"/>
      <c r="I1170" s="47"/>
      <c r="J1170"/>
      <c r="K1170"/>
      <c r="L1170"/>
      <c r="M1170"/>
    </row>
    <row r="1171" spans="1:13">
      <c r="A1171"/>
      <c r="B1171" s="41"/>
      <c r="C1171"/>
      <c r="D1171"/>
      <c r="E1171" s="50"/>
      <c r="F1171" s="50"/>
      <c r="G1171" s="50"/>
      <c r="H1171"/>
      <c r="I1171" s="47"/>
      <c r="J1171"/>
      <c r="K1171"/>
      <c r="L1171"/>
      <c r="M1171"/>
    </row>
    <row r="1172" spans="1:13">
      <c r="A1172"/>
      <c r="B1172" s="41"/>
      <c r="C1172"/>
      <c r="D1172"/>
      <c r="E1172" s="50"/>
      <c r="F1172" s="50"/>
      <c r="G1172" s="50"/>
      <c r="H1172"/>
      <c r="I1172" s="47"/>
      <c r="J1172"/>
      <c r="K1172"/>
      <c r="L1172"/>
      <c r="M1172"/>
    </row>
    <row r="1173" spans="1:13">
      <c r="A1173"/>
      <c r="B1173" s="41"/>
      <c r="C1173"/>
      <c r="D1173"/>
      <c r="E1173" s="50"/>
      <c r="F1173" s="50"/>
      <c r="G1173" s="50"/>
      <c r="H1173"/>
      <c r="I1173" s="47"/>
      <c r="J1173"/>
      <c r="K1173"/>
      <c r="L1173"/>
      <c r="M1173"/>
    </row>
    <row r="1174" spans="1:13">
      <c r="A1174"/>
      <c r="B1174" s="41"/>
      <c r="C1174"/>
      <c r="D1174"/>
      <c r="E1174" s="50"/>
      <c r="F1174" s="50"/>
      <c r="G1174" s="50"/>
      <c r="H1174"/>
      <c r="I1174" s="47"/>
      <c r="J1174"/>
      <c r="K1174"/>
      <c r="L1174"/>
      <c r="M1174"/>
    </row>
    <row r="1175" spans="1:13">
      <c r="A1175"/>
      <c r="B1175" s="41"/>
      <c r="C1175"/>
      <c r="D1175"/>
      <c r="E1175" s="50"/>
      <c r="F1175" s="50"/>
      <c r="G1175" s="50"/>
      <c r="H1175"/>
      <c r="I1175" s="47"/>
      <c r="J1175"/>
      <c r="K1175"/>
      <c r="L1175"/>
      <c r="M1175"/>
    </row>
    <row r="1176" spans="1:13">
      <c r="A1176"/>
      <c r="B1176" s="41"/>
      <c r="C1176"/>
      <c r="D1176"/>
      <c r="E1176" s="50"/>
      <c r="F1176" s="50"/>
      <c r="G1176" s="50"/>
      <c r="H1176"/>
      <c r="I1176" s="47"/>
      <c r="J1176"/>
      <c r="K1176"/>
      <c r="L1176"/>
      <c r="M1176"/>
    </row>
    <row r="1177" spans="1:13">
      <c r="A1177"/>
      <c r="B1177" s="41"/>
      <c r="C1177"/>
      <c r="D1177"/>
      <c r="E1177" s="50"/>
      <c r="F1177" s="50"/>
      <c r="G1177" s="50"/>
      <c r="H1177"/>
      <c r="I1177" s="47"/>
      <c r="J1177"/>
      <c r="K1177"/>
      <c r="L1177"/>
      <c r="M1177"/>
    </row>
    <row r="1178" spans="1:13">
      <c r="A1178"/>
      <c r="B1178" s="41"/>
      <c r="C1178"/>
      <c r="D1178"/>
      <c r="E1178" s="50"/>
      <c r="F1178" s="50"/>
      <c r="G1178" s="50"/>
      <c r="H1178"/>
      <c r="I1178" s="47"/>
      <c r="J1178"/>
      <c r="K1178"/>
      <c r="L1178"/>
      <c r="M1178"/>
    </row>
    <row r="1179" spans="1:13">
      <c r="A1179"/>
      <c r="B1179" s="41"/>
      <c r="C1179"/>
      <c r="D1179"/>
      <c r="E1179" s="50"/>
      <c r="F1179" s="50"/>
      <c r="G1179" s="50"/>
      <c r="H1179"/>
      <c r="I1179" s="47"/>
      <c r="J1179"/>
      <c r="K1179"/>
      <c r="L1179"/>
      <c r="M1179"/>
    </row>
    <row r="1180" spans="1:13">
      <c r="A1180"/>
      <c r="B1180" s="41"/>
      <c r="C1180"/>
      <c r="D1180"/>
      <c r="E1180" s="50"/>
      <c r="F1180" s="50"/>
      <c r="G1180" s="50"/>
      <c r="H1180"/>
      <c r="I1180" s="47"/>
      <c r="J1180"/>
      <c r="K1180"/>
      <c r="L1180"/>
      <c r="M1180"/>
    </row>
    <row r="1181" spans="1:13">
      <c r="A1181"/>
      <c r="B1181" s="41"/>
      <c r="C1181"/>
      <c r="D1181"/>
      <c r="E1181" s="50"/>
      <c r="F1181" s="50"/>
      <c r="G1181" s="50"/>
      <c r="H1181"/>
      <c r="I1181" s="47"/>
      <c r="J1181"/>
      <c r="K1181"/>
      <c r="L1181"/>
      <c r="M1181"/>
    </row>
    <row r="1182" spans="1:13">
      <c r="A1182"/>
      <c r="B1182" s="41"/>
      <c r="C1182"/>
      <c r="D1182"/>
      <c r="E1182" s="50"/>
      <c r="F1182" s="50"/>
      <c r="G1182" s="50"/>
      <c r="H1182"/>
      <c r="I1182" s="47"/>
      <c r="J1182"/>
      <c r="K1182"/>
      <c r="L1182"/>
      <c r="M1182"/>
    </row>
    <row r="1183" spans="1:13">
      <c r="A1183"/>
      <c r="B1183" s="41"/>
      <c r="C1183"/>
      <c r="D1183"/>
      <c r="E1183" s="50"/>
      <c r="F1183" s="50"/>
      <c r="G1183" s="50"/>
      <c r="H1183"/>
      <c r="I1183" s="47"/>
      <c r="J1183"/>
      <c r="K1183"/>
      <c r="L1183"/>
      <c r="M1183"/>
    </row>
    <row r="1184" spans="1:13">
      <c r="A1184"/>
      <c r="B1184" s="41"/>
      <c r="C1184"/>
      <c r="D1184"/>
      <c r="E1184" s="50"/>
      <c r="F1184" s="50"/>
      <c r="G1184" s="50"/>
      <c r="H1184"/>
      <c r="I1184" s="47"/>
      <c r="J1184"/>
      <c r="K1184"/>
      <c r="L1184"/>
      <c r="M1184"/>
    </row>
    <row r="1185" spans="1:13">
      <c r="A1185"/>
      <c r="B1185" s="41"/>
      <c r="C1185"/>
      <c r="D1185"/>
      <c r="E1185" s="50"/>
      <c r="F1185" s="50"/>
      <c r="G1185" s="50"/>
      <c r="H1185"/>
      <c r="I1185" s="47"/>
      <c r="J1185"/>
      <c r="K1185"/>
      <c r="L1185"/>
      <c r="M1185"/>
    </row>
    <row r="1186" spans="1:13">
      <c r="A1186"/>
      <c r="B1186" s="41"/>
      <c r="C1186"/>
      <c r="D1186"/>
      <c r="E1186" s="50"/>
      <c r="F1186" s="50"/>
      <c r="G1186" s="50"/>
      <c r="H1186"/>
      <c r="I1186" s="47"/>
      <c r="J1186"/>
      <c r="K1186"/>
      <c r="L1186"/>
      <c r="M1186"/>
    </row>
    <row r="1187" spans="1:13">
      <c r="A1187"/>
      <c r="B1187" s="41"/>
      <c r="C1187"/>
      <c r="D1187"/>
      <c r="E1187" s="50"/>
      <c r="F1187" s="50"/>
      <c r="G1187" s="50"/>
      <c r="H1187"/>
      <c r="I1187" s="47"/>
      <c r="J1187"/>
      <c r="K1187"/>
      <c r="L1187"/>
      <c r="M1187"/>
    </row>
    <row r="1188" spans="1:13">
      <c r="A1188"/>
      <c r="B1188" s="41"/>
      <c r="C1188"/>
      <c r="D1188"/>
      <c r="E1188" s="50"/>
      <c r="F1188" s="50"/>
      <c r="G1188" s="50"/>
      <c r="H1188"/>
      <c r="I1188" s="47"/>
      <c r="J1188"/>
      <c r="K1188"/>
      <c r="L1188"/>
      <c r="M1188"/>
    </row>
    <row r="1189" spans="1:13">
      <c r="A1189"/>
      <c r="B1189" s="41"/>
      <c r="C1189"/>
      <c r="D1189"/>
      <c r="E1189" s="50"/>
      <c r="F1189" s="50"/>
      <c r="G1189" s="50"/>
      <c r="H1189"/>
      <c r="I1189" s="47"/>
      <c r="J1189"/>
      <c r="K1189"/>
      <c r="L1189"/>
      <c r="M1189"/>
    </row>
  </sheetData>
  <autoFilter ref="A1:K404" xr:uid="{00000000-0009-0000-0000-000001000000}"/>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
  <sheetViews>
    <sheetView workbookViewId="0" xr3:uid="{842E5F09-E766-5B8D-85AF-A39847EA96FD}">
      <selection activeCell="C28" sqref="C28"/>
    </sheetView>
  </sheetViews>
  <sheetFormatPr defaultColWidth="8.85546875" defaultRowHeight="15"/>
  <cols>
    <col min="1" max="7" width="20.42578125" bestFit="1" customWidth="1"/>
  </cols>
  <sheetData>
    <row r="1" spans="1:7">
      <c r="A1" s="17" t="s">
        <v>996</v>
      </c>
      <c r="B1" s="17" t="s">
        <v>997</v>
      </c>
      <c r="C1" s="17" t="s">
        <v>998</v>
      </c>
      <c r="D1" s="17" t="s">
        <v>999</v>
      </c>
      <c r="E1" s="17" t="s">
        <v>1000</v>
      </c>
      <c r="F1" s="17" t="s">
        <v>1001</v>
      </c>
      <c r="G1" s="17" t="s">
        <v>1002</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6"/>
  <sheetViews>
    <sheetView showGridLines="0" workbookViewId="0" xr3:uid="{51F8DEE0-4D01-5F28-A812-FC0BD7CAC4A5}"/>
  </sheetViews>
  <sheetFormatPr defaultColWidth="8.85546875" defaultRowHeight="15"/>
  <cols>
    <col min="1" max="1" width="10.7109375" customWidth="1"/>
    <col min="2" max="2" width="76.42578125" customWidth="1"/>
    <col min="3" max="3" width="86" customWidth="1"/>
    <col min="4" max="4" width="14.140625" customWidth="1"/>
  </cols>
  <sheetData>
    <row r="1" spans="1:4" ht="30">
      <c r="A1" s="18" t="s">
        <v>524</v>
      </c>
      <c r="B1" s="19" t="s">
        <v>1003</v>
      </c>
      <c r="C1" s="19" t="s">
        <v>1004</v>
      </c>
      <c r="D1" s="18" t="s">
        <v>1005</v>
      </c>
    </row>
    <row r="2" spans="1:4" ht="30">
      <c r="A2" s="18" t="s">
        <v>526</v>
      </c>
      <c r="B2" s="19" t="s">
        <v>1006</v>
      </c>
      <c r="C2" s="19" t="s">
        <v>1007</v>
      </c>
      <c r="D2" s="18" t="s">
        <v>1008</v>
      </c>
    </row>
    <row r="3" spans="1:4" ht="30">
      <c r="A3" s="18" t="s">
        <v>528</v>
      </c>
      <c r="B3" s="19" t="s">
        <v>1009</v>
      </c>
      <c r="C3" s="19" t="s">
        <v>1010</v>
      </c>
      <c r="D3" s="18" t="s">
        <v>1011</v>
      </c>
    </row>
    <row r="4" spans="1:4" ht="30">
      <c r="A4" s="18" t="s">
        <v>530</v>
      </c>
      <c r="B4" s="19" t="s">
        <v>1012</v>
      </c>
      <c r="C4" s="19" t="s">
        <v>1013</v>
      </c>
      <c r="D4" s="18" t="s">
        <v>1014</v>
      </c>
    </row>
    <row r="5" spans="1:4" ht="45">
      <c r="A5" s="18" t="s">
        <v>532</v>
      </c>
      <c r="B5" s="19" t="s">
        <v>1015</v>
      </c>
      <c r="C5" s="19" t="s">
        <v>1016</v>
      </c>
      <c r="D5" s="18" t="s">
        <v>1017</v>
      </c>
    </row>
    <row r="6" spans="1:4" ht="45">
      <c r="A6" s="18" t="s">
        <v>534</v>
      </c>
      <c r="B6" s="19" t="s">
        <v>1018</v>
      </c>
      <c r="C6" s="19" t="s">
        <v>1019</v>
      </c>
      <c r="D6" s="18" t="s">
        <v>1020</v>
      </c>
    </row>
    <row r="7" spans="1:4" ht="45">
      <c r="A7" s="18" t="s">
        <v>536</v>
      </c>
      <c r="B7" s="19" t="s">
        <v>1021</v>
      </c>
      <c r="C7" s="19" t="s">
        <v>1022</v>
      </c>
      <c r="D7" s="18" t="s">
        <v>1023</v>
      </c>
    </row>
    <row r="8" spans="1:4" ht="30">
      <c r="A8" s="18" t="s">
        <v>538</v>
      </c>
      <c r="B8" s="19" t="s">
        <v>1024</v>
      </c>
      <c r="C8" s="19" t="s">
        <v>1025</v>
      </c>
      <c r="D8" s="18" t="s">
        <v>1026</v>
      </c>
    </row>
    <row r="9" spans="1:4" ht="30">
      <c r="A9" s="18" t="s">
        <v>540</v>
      </c>
      <c r="B9" s="19" t="s">
        <v>1027</v>
      </c>
      <c r="C9" s="19" t="s">
        <v>1028</v>
      </c>
      <c r="D9" s="18" t="s">
        <v>1029</v>
      </c>
    </row>
    <row r="10" spans="1:4" ht="30">
      <c r="A10" s="18" t="s">
        <v>542</v>
      </c>
      <c r="B10" s="19" t="s">
        <v>1030</v>
      </c>
      <c r="C10" s="19" t="s">
        <v>1031</v>
      </c>
      <c r="D10" s="18" t="s">
        <v>1032</v>
      </c>
    </row>
    <row r="11" spans="1:4" ht="30">
      <c r="A11" s="18" t="s">
        <v>514</v>
      </c>
      <c r="B11" s="19" t="s">
        <v>1033</v>
      </c>
      <c r="C11" s="19" t="s">
        <v>1034</v>
      </c>
      <c r="D11" s="18" t="s">
        <v>1035</v>
      </c>
    </row>
    <row r="12" spans="1:4" ht="30">
      <c r="A12" s="18" t="s">
        <v>1036</v>
      </c>
      <c r="B12" s="19" t="s">
        <v>1037</v>
      </c>
      <c r="C12" s="19" t="s">
        <v>1038</v>
      </c>
      <c r="D12" s="18" t="s">
        <v>1039</v>
      </c>
    </row>
    <row r="13" spans="1:4" ht="60">
      <c r="A13" s="19" t="s">
        <v>141</v>
      </c>
      <c r="B13" s="19" t="s">
        <v>1040</v>
      </c>
      <c r="C13" s="19" t="s">
        <v>1041</v>
      </c>
      <c r="D13" s="19" t="s">
        <v>1042</v>
      </c>
    </row>
    <row r="14" spans="1:4" ht="60">
      <c r="A14" s="19" t="s">
        <v>143</v>
      </c>
      <c r="B14" s="19" t="s">
        <v>1043</v>
      </c>
      <c r="C14" s="19" t="s">
        <v>1044</v>
      </c>
      <c r="D14" s="19" t="s">
        <v>1045</v>
      </c>
    </row>
    <row r="15" spans="1:4" ht="60">
      <c r="A15" s="19" t="s">
        <v>145</v>
      </c>
      <c r="B15" s="19" t="s">
        <v>1046</v>
      </c>
      <c r="C15" s="19" t="s">
        <v>1047</v>
      </c>
      <c r="D15" s="19" t="s">
        <v>1048</v>
      </c>
    </row>
    <row r="16" spans="1:4" ht="60">
      <c r="A16" s="19" t="s">
        <v>147</v>
      </c>
      <c r="B16" s="19" t="s">
        <v>1049</v>
      </c>
      <c r="C16" s="19" t="s">
        <v>1050</v>
      </c>
      <c r="D16" s="19" t="s">
        <v>1051</v>
      </c>
    </row>
    <row r="17" spans="1:9" ht="60">
      <c r="A17" s="19" t="s">
        <v>149</v>
      </c>
      <c r="B17" s="19" t="s">
        <v>1052</v>
      </c>
      <c r="C17" s="19" t="s">
        <v>1053</v>
      </c>
      <c r="D17" s="19" t="s">
        <v>1054</v>
      </c>
    </row>
    <row r="18" spans="1:9" ht="60">
      <c r="A18" s="19" t="s">
        <v>151</v>
      </c>
      <c r="B18" s="19" t="s">
        <v>1055</v>
      </c>
      <c r="C18" s="19" t="s">
        <v>1056</v>
      </c>
      <c r="D18" s="19" t="s">
        <v>1057</v>
      </c>
    </row>
    <row r="19" spans="1:9" ht="60">
      <c r="A19" s="19" t="s">
        <v>153</v>
      </c>
      <c r="B19" s="19" t="s">
        <v>1058</v>
      </c>
      <c r="C19" s="19" t="s">
        <v>1059</v>
      </c>
      <c r="D19" s="19" t="s">
        <v>1060</v>
      </c>
    </row>
    <row r="20" spans="1:9" ht="60">
      <c r="A20" s="19" t="s">
        <v>155</v>
      </c>
      <c r="B20" s="19" t="s">
        <v>1061</v>
      </c>
      <c r="C20" s="19" t="s">
        <v>1062</v>
      </c>
      <c r="D20" s="19" t="s">
        <v>1063</v>
      </c>
    </row>
    <row r="21" spans="1:9" ht="60">
      <c r="A21" s="19" t="s">
        <v>157</v>
      </c>
      <c r="B21" s="19" t="s">
        <v>1064</v>
      </c>
      <c r="C21" s="19" t="s">
        <v>1065</v>
      </c>
      <c r="D21" s="19" t="s">
        <v>1066</v>
      </c>
    </row>
    <row r="22" spans="1:9" ht="60">
      <c r="A22" s="19" t="s">
        <v>159</v>
      </c>
      <c r="B22" s="19" t="s">
        <v>1067</v>
      </c>
      <c r="C22" s="19" t="s">
        <v>1068</v>
      </c>
      <c r="D22" s="19" t="s">
        <v>1069</v>
      </c>
    </row>
    <row r="23" spans="1:9" ht="30">
      <c r="A23" s="20" t="s">
        <v>1070</v>
      </c>
      <c r="B23" s="21" t="s">
        <v>1071</v>
      </c>
      <c r="C23" s="20" t="s">
        <v>1072</v>
      </c>
      <c r="D23" s="20" t="s">
        <v>1073</v>
      </c>
    </row>
    <row r="24" spans="1:9" ht="30">
      <c r="A24" s="20" t="s">
        <v>1074</v>
      </c>
      <c r="B24" s="22" t="s">
        <v>1075</v>
      </c>
      <c r="C24" s="20" t="s">
        <v>1076</v>
      </c>
      <c r="D24" s="20" t="s">
        <v>1077</v>
      </c>
    </row>
    <row r="25" spans="1:9" ht="30">
      <c r="A25" s="51" t="s">
        <v>131</v>
      </c>
      <c r="B25" s="22" t="s">
        <v>1078</v>
      </c>
      <c r="C25" s="20" t="s">
        <v>1079</v>
      </c>
      <c r="D25" s="20" t="s">
        <v>1080</v>
      </c>
    </row>
    <row r="26" spans="1:9" ht="30">
      <c r="A26" s="20" t="s">
        <v>694</v>
      </c>
      <c r="B26" s="34" t="s">
        <v>1081</v>
      </c>
      <c r="C26" s="20" t="s">
        <v>1082</v>
      </c>
      <c r="D26" s="20" t="s">
        <v>1083</v>
      </c>
    </row>
    <row r="27" spans="1:9" ht="30">
      <c r="A27" s="20" t="s">
        <v>696</v>
      </c>
      <c r="B27" s="34" t="s">
        <v>1084</v>
      </c>
      <c r="C27" s="20" t="s">
        <v>1085</v>
      </c>
      <c r="D27" s="20" t="s">
        <v>1086</v>
      </c>
      <c r="I27" s="52" t="s">
        <v>1087</v>
      </c>
    </row>
    <row r="28" spans="1:9" ht="30">
      <c r="A28" s="20" t="s">
        <v>698</v>
      </c>
      <c r="B28" s="34" t="s">
        <v>1088</v>
      </c>
      <c r="C28" s="20" t="s">
        <v>1089</v>
      </c>
      <c r="D28" s="20" t="s">
        <v>1090</v>
      </c>
    </row>
    <row r="29" spans="1:9" ht="30">
      <c r="A29" s="20" t="s">
        <v>700</v>
      </c>
      <c r="B29" s="34" t="s">
        <v>1091</v>
      </c>
      <c r="C29" s="20" t="s">
        <v>1092</v>
      </c>
      <c r="D29" s="20" t="s">
        <v>1093</v>
      </c>
    </row>
    <row r="30" spans="1:9" ht="30">
      <c r="A30" s="21" t="s">
        <v>702</v>
      </c>
      <c r="B30" s="34" t="s">
        <v>1094</v>
      </c>
      <c r="C30" s="20" t="s">
        <v>1095</v>
      </c>
      <c r="D30" s="20" t="s">
        <v>1096</v>
      </c>
    </row>
    <row r="31" spans="1:9" ht="30">
      <c r="A31" s="21" t="s">
        <v>704</v>
      </c>
      <c r="B31" s="34" t="s">
        <v>1097</v>
      </c>
      <c r="C31" s="20" t="s">
        <v>1098</v>
      </c>
      <c r="D31" s="20" t="s">
        <v>1099</v>
      </c>
    </row>
    <row r="32" spans="1:9" ht="30">
      <c r="A32" s="21" t="s">
        <v>750</v>
      </c>
      <c r="B32" s="34" t="s">
        <v>1100</v>
      </c>
      <c r="C32" s="20" t="s">
        <v>1101</v>
      </c>
      <c r="D32" s="20" t="s">
        <v>1102</v>
      </c>
    </row>
    <row r="33" spans="1:4">
      <c r="A33" s="43" t="s">
        <v>743</v>
      </c>
      <c r="B33" s="34" t="s">
        <v>1103</v>
      </c>
      <c r="C33" s="20" t="s">
        <v>1104</v>
      </c>
      <c r="D33" s="20" t="s">
        <v>1105</v>
      </c>
    </row>
    <row r="34" spans="1:4">
      <c r="A34" s="43" t="s">
        <v>1106</v>
      </c>
      <c r="B34" s="34" t="s">
        <v>1107</v>
      </c>
      <c r="C34" s="20" t="s">
        <v>1108</v>
      </c>
      <c r="D34" s="20" t="s">
        <v>1109</v>
      </c>
    </row>
    <row r="35" spans="1:4" ht="30">
      <c r="A35" s="43" t="s">
        <v>747</v>
      </c>
      <c r="B35" s="34" t="s">
        <v>1110</v>
      </c>
      <c r="C35" s="20" t="s">
        <v>1111</v>
      </c>
      <c r="D35" s="20" t="s">
        <v>1112</v>
      </c>
    </row>
    <row r="36" spans="1:4">
      <c r="A36" s="43" t="s">
        <v>914</v>
      </c>
      <c r="B36" s="34" t="s">
        <v>1113</v>
      </c>
      <c r="C36" s="20" t="s">
        <v>1114</v>
      </c>
      <c r="D36" s="20" t="s">
        <v>1115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162"/>
  <sheetViews>
    <sheetView zoomScale="96" zoomScaleNormal="96" zoomScalePageLayoutView="96" workbookViewId="0" xr3:uid="{F9CF3CF3-643B-5BE6-8B46-32C596A47465}">
      <pane xSplit="3" ySplit="1" topLeftCell="D364" activePane="bottomRight" state="frozen"/>
      <selection pane="bottomRight" activeCell="C378" sqref="C378"/>
      <selection pane="bottomLeft" activeCell="A2" sqref="A2"/>
      <selection pane="topRight" activeCell="B1" sqref="B1"/>
    </sheetView>
  </sheetViews>
  <sheetFormatPr defaultColWidth="8.85546875" defaultRowHeight="15"/>
  <cols>
    <col min="1" max="1" width="4" style="25" bestFit="1" customWidth="1"/>
    <col min="2" max="2" width="8.28515625" style="40" bestFit="1" customWidth="1"/>
    <col min="3" max="3" width="12.140625" style="25" bestFit="1" customWidth="1"/>
    <col min="4" max="4" width="61.42578125" style="25" customWidth="1"/>
    <col min="5" max="5" width="9.140625" style="16" bestFit="1" customWidth="1"/>
    <col min="6" max="6" width="8.28515625" style="16" customWidth="1"/>
    <col min="7" max="7" width="11.42578125" style="16" bestFit="1" customWidth="1"/>
    <col min="8" max="8" width="10.85546875" style="25" bestFit="1" customWidth="1"/>
    <col min="9" max="9" width="41.42578125" style="44" customWidth="1"/>
    <col min="10" max="11" width="8.85546875" style="25"/>
    <col min="12" max="12" width="1.85546875" style="25" customWidth="1"/>
    <col min="13" max="13" width="21.28515625" style="25" customWidth="1"/>
    <col min="14" max="14" width="34.7109375" style="33" bestFit="1" customWidth="1"/>
    <col min="15" max="15" width="16.42578125" style="33" bestFit="1" customWidth="1"/>
    <col min="16" max="16" width="8.85546875" style="25"/>
    <col min="17" max="17" width="6.42578125" style="25" customWidth="1"/>
    <col min="18" max="18" width="8.85546875" style="25"/>
  </cols>
  <sheetData>
    <row r="1" spans="1:18" s="1" customFormat="1" ht="60">
      <c r="A1" s="23" t="s">
        <v>3</v>
      </c>
      <c r="B1" s="36" t="s">
        <v>4</v>
      </c>
      <c r="C1" s="2" t="s">
        <v>5</v>
      </c>
      <c r="D1" s="2" t="s">
        <v>6</v>
      </c>
      <c r="E1" s="48" t="s">
        <v>7</v>
      </c>
      <c r="F1" s="48" t="s">
        <v>8</v>
      </c>
      <c r="G1" s="48" t="s">
        <v>9</v>
      </c>
      <c r="H1" s="2" t="s">
        <v>10</v>
      </c>
      <c r="I1" s="46" t="s">
        <v>11</v>
      </c>
      <c r="J1" s="3" t="s">
        <v>12</v>
      </c>
      <c r="K1" s="3" t="s">
        <v>13</v>
      </c>
      <c r="L1" s="3"/>
      <c r="M1" s="3" t="s">
        <v>14</v>
      </c>
      <c r="N1" s="4" t="s">
        <v>15</v>
      </c>
      <c r="O1" s="4" t="s">
        <v>16</v>
      </c>
      <c r="P1" s="3" t="s">
        <v>17</v>
      </c>
      <c r="Q1" s="24" t="s">
        <v>18</v>
      </c>
      <c r="R1" s="23"/>
    </row>
    <row r="2" spans="1:18">
      <c r="A2" s="25">
        <v>1</v>
      </c>
      <c r="B2" s="37">
        <v>1.01</v>
      </c>
      <c r="C2" s="6" t="s">
        <v>19</v>
      </c>
      <c r="D2" s="6" t="s">
        <v>20</v>
      </c>
      <c r="E2" s="5" t="s">
        <v>21</v>
      </c>
      <c r="F2" s="5" t="s">
        <v>21</v>
      </c>
      <c r="G2" s="5" t="s">
        <v>21</v>
      </c>
      <c r="H2" s="6" t="s">
        <v>22</v>
      </c>
      <c r="J2" s="27" t="s">
        <v>23</v>
      </c>
      <c r="K2" s="27" t="s">
        <v>23</v>
      </c>
      <c r="L2" s="26"/>
      <c r="M2" s="26"/>
      <c r="N2" s="28"/>
      <c r="O2" s="28"/>
      <c r="P2" s="26"/>
      <c r="Q2" s="26"/>
    </row>
    <row r="3" spans="1:18">
      <c r="A3" s="25">
        <v>2</v>
      </c>
      <c r="B3" s="37">
        <v>1.02</v>
      </c>
      <c r="C3" s="6" t="s">
        <v>24</v>
      </c>
      <c r="D3" s="6" t="s">
        <v>25</v>
      </c>
      <c r="E3" s="5" t="s">
        <v>21</v>
      </c>
      <c r="F3" s="5" t="s">
        <v>21</v>
      </c>
      <c r="G3" s="5" t="s">
        <v>21</v>
      </c>
      <c r="H3" s="6" t="s">
        <v>22</v>
      </c>
      <c r="J3" s="27" t="s">
        <v>23</v>
      </c>
      <c r="K3" s="27" t="s">
        <v>23</v>
      </c>
      <c r="L3" s="26"/>
      <c r="M3" s="26"/>
      <c r="N3" s="28"/>
      <c r="O3" s="28"/>
      <c r="P3" s="26"/>
      <c r="Q3" s="26"/>
    </row>
    <row r="4" spans="1:18">
      <c r="A4" s="25">
        <v>3</v>
      </c>
      <c r="B4" s="38">
        <v>1.03</v>
      </c>
      <c r="C4" s="6" t="s">
        <v>26</v>
      </c>
      <c r="D4" s="6" t="s">
        <v>27</v>
      </c>
      <c r="E4" s="5" t="s">
        <v>21</v>
      </c>
      <c r="F4" s="5" t="s">
        <v>21</v>
      </c>
      <c r="G4" s="5" t="s">
        <v>21</v>
      </c>
      <c r="H4" s="6" t="s">
        <v>22</v>
      </c>
      <c r="J4" s="27" t="s">
        <v>23</v>
      </c>
      <c r="K4" s="27" t="s">
        <v>23</v>
      </c>
      <c r="L4" s="26"/>
      <c r="M4" s="26"/>
      <c r="N4" s="28"/>
      <c r="O4" s="28"/>
      <c r="P4" s="26"/>
      <c r="Q4" s="26"/>
    </row>
    <row r="5" spans="1:18">
      <c r="A5" s="25">
        <v>4</v>
      </c>
      <c r="B5" s="38">
        <v>1.04</v>
      </c>
      <c r="C5" s="6" t="s">
        <v>28</v>
      </c>
      <c r="D5" s="6" t="s">
        <v>29</v>
      </c>
      <c r="E5" s="5" t="s">
        <v>21</v>
      </c>
      <c r="F5" s="5" t="s">
        <v>21</v>
      </c>
      <c r="G5" s="5" t="s">
        <v>21</v>
      </c>
      <c r="H5" s="6" t="s">
        <v>22</v>
      </c>
      <c r="J5" s="27" t="s">
        <v>23</v>
      </c>
      <c r="K5" s="27" t="s">
        <v>23</v>
      </c>
      <c r="L5" s="26"/>
      <c r="M5" s="26"/>
      <c r="N5" s="28"/>
      <c r="O5" s="28"/>
      <c r="P5" s="26"/>
      <c r="Q5" s="26"/>
    </row>
    <row r="6" spans="1:18">
      <c r="A6" s="25">
        <v>5</v>
      </c>
      <c r="B6" s="38">
        <v>1.05</v>
      </c>
      <c r="C6" s="6" t="s">
        <v>30</v>
      </c>
      <c r="D6" s="6" t="s">
        <v>31</v>
      </c>
      <c r="E6" s="5" t="s">
        <v>21</v>
      </c>
      <c r="F6" s="5" t="s">
        <v>21</v>
      </c>
      <c r="G6" s="5" t="s">
        <v>21</v>
      </c>
      <c r="H6" s="6" t="s">
        <v>22</v>
      </c>
      <c r="J6" s="27" t="s">
        <v>23</v>
      </c>
      <c r="K6" s="27" t="s">
        <v>23</v>
      </c>
      <c r="L6" s="26"/>
      <c r="M6" s="26"/>
      <c r="N6" s="28"/>
      <c r="O6" s="28"/>
      <c r="P6" s="26"/>
      <c r="Q6" s="26"/>
    </row>
    <row r="7" spans="1:18">
      <c r="A7" s="25">
        <v>6</v>
      </c>
      <c r="B7" s="38">
        <v>1.06</v>
      </c>
      <c r="C7" s="6" t="s">
        <v>32</v>
      </c>
      <c r="D7" s="6" t="s">
        <v>33</v>
      </c>
      <c r="E7" s="5" t="s">
        <v>21</v>
      </c>
      <c r="F7" s="5" t="s">
        <v>21</v>
      </c>
      <c r="G7" s="5" t="s">
        <v>21</v>
      </c>
      <c r="H7" s="6" t="s">
        <v>22</v>
      </c>
      <c r="J7" s="27" t="s">
        <v>23</v>
      </c>
      <c r="K7" s="27" t="s">
        <v>23</v>
      </c>
      <c r="L7" s="26"/>
      <c r="M7" s="26"/>
      <c r="N7" s="28"/>
      <c r="O7" s="28"/>
      <c r="P7" s="26"/>
      <c r="Q7" s="26"/>
    </row>
    <row r="8" spans="1:18">
      <c r="A8" s="25">
        <v>7</v>
      </c>
      <c r="B8" s="38">
        <v>1.07</v>
      </c>
      <c r="C8" s="6" t="s">
        <v>34</v>
      </c>
      <c r="D8" s="6" t="s">
        <v>35</v>
      </c>
      <c r="E8" s="5" t="s">
        <v>21</v>
      </c>
      <c r="F8" s="5" t="s">
        <v>21</v>
      </c>
      <c r="G8" s="5" t="s">
        <v>21</v>
      </c>
      <c r="H8" s="6" t="s">
        <v>22</v>
      </c>
      <c r="J8" s="27" t="s">
        <v>23</v>
      </c>
      <c r="K8" s="27" t="s">
        <v>23</v>
      </c>
      <c r="L8" s="26"/>
      <c r="M8" s="26"/>
      <c r="N8" s="28"/>
      <c r="O8" s="28"/>
      <c r="P8" s="26"/>
      <c r="Q8" s="26"/>
    </row>
    <row r="9" spans="1:18">
      <c r="A9" s="25">
        <v>8</v>
      </c>
      <c r="B9" s="38">
        <v>1.08</v>
      </c>
      <c r="C9" s="6" t="s">
        <v>36</v>
      </c>
      <c r="D9" s="6" t="s">
        <v>37</v>
      </c>
      <c r="E9" s="5" t="s">
        <v>21</v>
      </c>
      <c r="F9" s="5" t="s">
        <v>21</v>
      </c>
      <c r="G9" s="5" t="s">
        <v>21</v>
      </c>
      <c r="H9" s="6" t="s">
        <v>22</v>
      </c>
      <c r="J9" s="27" t="s">
        <v>23</v>
      </c>
      <c r="K9" s="27" t="s">
        <v>23</v>
      </c>
      <c r="L9" s="26"/>
      <c r="M9" s="26"/>
      <c r="N9" s="28"/>
      <c r="O9" s="28"/>
      <c r="P9" s="26"/>
      <c r="Q9" s="26"/>
    </row>
    <row r="10" spans="1:18">
      <c r="A10" s="25">
        <v>9</v>
      </c>
      <c r="B10" s="38">
        <v>1.0900000000000001</v>
      </c>
      <c r="C10" s="6" t="s">
        <v>38</v>
      </c>
      <c r="D10" s="6" t="s">
        <v>39</v>
      </c>
      <c r="E10" s="5" t="s">
        <v>21</v>
      </c>
      <c r="F10" s="5" t="s">
        <v>21</v>
      </c>
      <c r="G10" s="5" t="s">
        <v>21</v>
      </c>
      <c r="H10" s="6" t="s">
        <v>22</v>
      </c>
      <c r="J10" s="27" t="s">
        <v>23</v>
      </c>
      <c r="K10" s="27" t="s">
        <v>23</v>
      </c>
      <c r="L10" s="26"/>
      <c r="M10" s="26"/>
      <c r="N10" s="28"/>
      <c r="O10" s="28"/>
      <c r="P10" s="26"/>
      <c r="Q10" s="26"/>
    </row>
    <row r="11" spans="1:18">
      <c r="A11" s="25">
        <v>10</v>
      </c>
      <c r="B11" s="37">
        <v>1.1000000000000001</v>
      </c>
      <c r="C11" s="6" t="s">
        <v>40</v>
      </c>
      <c r="D11" s="6" t="s">
        <v>41</v>
      </c>
      <c r="E11" s="5" t="s">
        <v>21</v>
      </c>
      <c r="F11" s="5" t="s">
        <v>21</v>
      </c>
      <c r="G11" s="5" t="s">
        <v>21</v>
      </c>
      <c r="H11" s="6" t="s">
        <v>22</v>
      </c>
      <c r="J11" s="27" t="s">
        <v>23</v>
      </c>
      <c r="K11" s="27" t="s">
        <v>23</v>
      </c>
      <c r="L11" s="26"/>
      <c r="M11" s="26"/>
      <c r="N11" s="28"/>
      <c r="O11" s="28"/>
      <c r="P11" s="26"/>
      <c r="Q11" s="26"/>
    </row>
    <row r="12" spans="1:18">
      <c r="A12" s="25">
        <v>11</v>
      </c>
      <c r="B12" s="38">
        <v>1.1100000000000001</v>
      </c>
      <c r="C12" s="6" t="s">
        <v>42</v>
      </c>
      <c r="D12" s="6" t="s">
        <v>43</v>
      </c>
      <c r="E12" s="5" t="s">
        <v>21</v>
      </c>
      <c r="F12" s="5" t="s">
        <v>21</v>
      </c>
      <c r="G12" s="5" t="s">
        <v>21</v>
      </c>
      <c r="H12" s="6" t="s">
        <v>22</v>
      </c>
      <c r="J12" s="27" t="s">
        <v>23</v>
      </c>
      <c r="K12" s="27" t="s">
        <v>23</v>
      </c>
      <c r="L12" s="26"/>
      <c r="M12" s="26"/>
      <c r="N12" s="28"/>
      <c r="O12" s="28"/>
      <c r="P12" s="26"/>
      <c r="Q12" s="26"/>
    </row>
    <row r="13" spans="1:18">
      <c r="A13" s="25">
        <v>12</v>
      </c>
      <c r="B13" s="38">
        <v>1.1200000000000001</v>
      </c>
      <c r="C13" s="6" t="s">
        <v>44</v>
      </c>
      <c r="D13" s="6" t="s">
        <v>45</v>
      </c>
      <c r="E13" s="5" t="s">
        <v>21</v>
      </c>
      <c r="F13" s="5" t="s">
        <v>21</v>
      </c>
      <c r="G13" s="5" t="s">
        <v>21</v>
      </c>
      <c r="H13" s="6" t="s">
        <v>22</v>
      </c>
      <c r="I13" s="12"/>
      <c r="J13" s="27" t="s">
        <v>23</v>
      </c>
      <c r="K13" s="27" t="s">
        <v>23</v>
      </c>
      <c r="L13" s="26"/>
      <c r="M13" s="26"/>
      <c r="N13" s="28"/>
      <c r="O13" s="28"/>
      <c r="P13" s="26"/>
      <c r="Q13" s="26"/>
    </row>
    <row r="14" spans="1:18">
      <c r="A14" s="25">
        <v>13</v>
      </c>
      <c r="B14" s="38">
        <v>1.1299999999999999</v>
      </c>
      <c r="C14" s="6" t="s">
        <v>46</v>
      </c>
      <c r="D14" s="6" t="s">
        <v>47</v>
      </c>
      <c r="E14" s="5" t="s">
        <v>21</v>
      </c>
      <c r="F14" s="5" t="s">
        <v>21</v>
      </c>
      <c r="G14" s="5" t="s">
        <v>21</v>
      </c>
      <c r="H14" s="6" t="s">
        <v>22</v>
      </c>
      <c r="I14" s="12"/>
      <c r="J14" s="27" t="s">
        <v>23</v>
      </c>
      <c r="K14" s="27" t="s">
        <v>23</v>
      </c>
      <c r="L14" s="26"/>
      <c r="M14" s="26"/>
      <c r="N14" s="28"/>
      <c r="O14" s="28"/>
      <c r="P14" s="26"/>
      <c r="Q14" s="26"/>
    </row>
    <row r="15" spans="1:18">
      <c r="A15" s="25">
        <v>14</v>
      </c>
      <c r="B15" s="38">
        <v>1.1399999999999999</v>
      </c>
      <c r="C15" s="6" t="s">
        <v>48</v>
      </c>
      <c r="D15" s="6" t="s">
        <v>49</v>
      </c>
      <c r="E15" s="5" t="s">
        <v>21</v>
      </c>
      <c r="F15" s="5" t="s">
        <v>21</v>
      </c>
      <c r="G15" s="5" t="s">
        <v>21</v>
      </c>
      <c r="H15" s="6" t="s">
        <v>22</v>
      </c>
      <c r="I15" s="12"/>
      <c r="J15" s="27" t="s">
        <v>23</v>
      </c>
      <c r="K15" s="27" t="s">
        <v>23</v>
      </c>
      <c r="L15" s="26"/>
      <c r="M15" s="26"/>
      <c r="N15" s="28"/>
      <c r="O15" s="28"/>
      <c r="P15" s="26"/>
      <c r="Q15" s="26"/>
    </row>
    <row r="16" spans="1:18">
      <c r="A16" s="25">
        <v>15</v>
      </c>
      <c r="B16" s="38">
        <v>1.1499999999999999</v>
      </c>
      <c r="C16" s="6" t="s">
        <v>50</v>
      </c>
      <c r="D16" s="6" t="s">
        <v>51</v>
      </c>
      <c r="E16" s="5" t="s">
        <v>21</v>
      </c>
      <c r="F16" s="5" t="s">
        <v>21</v>
      </c>
      <c r="G16" s="5" t="s">
        <v>21</v>
      </c>
      <c r="H16" s="6" t="s">
        <v>52</v>
      </c>
      <c r="I16" s="12" t="s">
        <v>53</v>
      </c>
      <c r="J16" s="27" t="s">
        <v>23</v>
      </c>
      <c r="K16" s="27" t="s">
        <v>23</v>
      </c>
      <c r="L16" s="26"/>
      <c r="M16" s="26"/>
      <c r="N16" s="28"/>
      <c r="O16" s="28"/>
      <c r="P16" s="26"/>
      <c r="Q16" s="26"/>
    </row>
    <row r="17" spans="1:17">
      <c r="A17" s="25">
        <v>16</v>
      </c>
      <c r="B17" s="38">
        <v>1.1599999999999999</v>
      </c>
      <c r="C17" s="6" t="s">
        <v>54</v>
      </c>
      <c r="D17" s="6" t="s">
        <v>55</v>
      </c>
      <c r="E17" s="5" t="s">
        <v>21</v>
      </c>
      <c r="F17" s="5" t="s">
        <v>21</v>
      </c>
      <c r="G17" s="5" t="s">
        <v>21</v>
      </c>
      <c r="H17" s="6" t="s">
        <v>22</v>
      </c>
      <c r="I17" s="12"/>
      <c r="J17" s="27" t="s">
        <v>23</v>
      </c>
      <c r="K17" s="27" t="s">
        <v>23</v>
      </c>
      <c r="L17" s="26"/>
      <c r="M17" s="26"/>
      <c r="N17" s="28"/>
      <c r="O17" s="28"/>
      <c r="P17" s="26"/>
      <c r="Q17" s="26"/>
    </row>
    <row r="18" spans="1:17">
      <c r="A18" s="25">
        <v>17</v>
      </c>
      <c r="B18" s="39">
        <v>2.1</v>
      </c>
      <c r="C18" s="26" t="s">
        <v>1116</v>
      </c>
      <c r="D18" s="6" t="s">
        <v>1117</v>
      </c>
      <c r="E18" s="5" t="s">
        <v>21</v>
      </c>
      <c r="F18" s="49" t="s">
        <v>23</v>
      </c>
      <c r="G18" s="49" t="s">
        <v>23</v>
      </c>
      <c r="H18" s="6" t="s">
        <v>22</v>
      </c>
      <c r="J18" s="27" t="s">
        <v>23</v>
      </c>
      <c r="K18" s="27" t="s">
        <v>23</v>
      </c>
      <c r="L18" s="26"/>
      <c r="M18" s="26"/>
      <c r="N18" s="28"/>
      <c r="O18" s="28"/>
      <c r="P18" s="26"/>
      <c r="Q18" s="26"/>
    </row>
    <row r="19" spans="1:17">
      <c r="A19" s="25">
        <v>18</v>
      </c>
      <c r="C19" s="26" t="s">
        <v>1118</v>
      </c>
      <c r="D19" s="6" t="s">
        <v>1119</v>
      </c>
      <c r="E19" s="5" t="s">
        <v>21</v>
      </c>
      <c r="F19" s="49" t="s">
        <v>23</v>
      </c>
      <c r="G19" s="49" t="s">
        <v>23</v>
      </c>
      <c r="H19" s="6" t="s">
        <v>22</v>
      </c>
      <c r="J19" s="27" t="s">
        <v>23</v>
      </c>
      <c r="K19" s="7" t="s">
        <v>21</v>
      </c>
      <c r="L19" s="26"/>
      <c r="M19" s="26"/>
      <c r="N19" s="28"/>
      <c r="O19" s="28"/>
      <c r="P19" s="26"/>
      <c r="Q19" s="26"/>
    </row>
    <row r="20" spans="1:17">
      <c r="A20" s="25">
        <v>19</v>
      </c>
      <c r="C20" s="26" t="s">
        <v>1120</v>
      </c>
      <c r="D20" s="6" t="s">
        <v>1121</v>
      </c>
      <c r="E20" s="5" t="s">
        <v>21</v>
      </c>
      <c r="F20" s="49" t="s">
        <v>23</v>
      </c>
      <c r="G20" s="49" t="s">
        <v>23</v>
      </c>
      <c r="H20" s="6" t="s">
        <v>22</v>
      </c>
      <c r="J20" s="27" t="s">
        <v>23</v>
      </c>
      <c r="K20" s="27" t="s">
        <v>23</v>
      </c>
      <c r="L20" s="26"/>
      <c r="M20" s="26"/>
      <c r="N20" s="28"/>
      <c r="O20" s="28"/>
      <c r="P20" s="26"/>
      <c r="Q20" s="26"/>
    </row>
    <row r="21" spans="1:17">
      <c r="A21" s="25">
        <v>20</v>
      </c>
      <c r="C21" s="26" t="s">
        <v>1122</v>
      </c>
      <c r="D21" s="6" t="s">
        <v>1123</v>
      </c>
      <c r="E21" s="5" t="s">
        <v>21</v>
      </c>
      <c r="F21" s="49" t="s">
        <v>23</v>
      </c>
      <c r="G21" s="49" t="s">
        <v>23</v>
      </c>
      <c r="H21" s="6" t="s">
        <v>22</v>
      </c>
      <c r="J21" s="27" t="s">
        <v>23</v>
      </c>
      <c r="K21" s="7" t="s">
        <v>21</v>
      </c>
      <c r="L21" s="26"/>
      <c r="M21" s="26"/>
      <c r="N21" s="28"/>
      <c r="O21" s="28"/>
      <c r="P21" s="26"/>
      <c r="Q21" s="26"/>
    </row>
    <row r="22" spans="1:17" s="25" customFormat="1">
      <c r="A22" s="25">
        <v>21</v>
      </c>
      <c r="B22" s="39">
        <v>2.2000000000000002</v>
      </c>
      <c r="C22" s="26" t="s">
        <v>66</v>
      </c>
      <c r="D22" s="6" t="s">
        <v>67</v>
      </c>
      <c r="E22" s="5" t="s">
        <v>21</v>
      </c>
      <c r="F22" s="5" t="s">
        <v>21</v>
      </c>
      <c r="G22" s="5" t="s">
        <v>21</v>
      </c>
      <c r="H22" s="6" t="s">
        <v>52</v>
      </c>
      <c r="I22" s="12" t="s">
        <v>68</v>
      </c>
      <c r="J22" s="7" t="s">
        <v>21</v>
      </c>
      <c r="K22" s="27" t="s">
        <v>23</v>
      </c>
      <c r="L22" s="26"/>
      <c r="M22" s="26" t="s">
        <v>69</v>
      </c>
      <c r="N22" s="28" t="s">
        <v>70</v>
      </c>
      <c r="O22" s="28">
        <v>7</v>
      </c>
      <c r="P22" s="26"/>
      <c r="Q22" s="26"/>
    </row>
    <row r="23" spans="1:17" s="25" customFormat="1">
      <c r="A23" s="25">
        <v>22</v>
      </c>
      <c r="B23" s="40"/>
      <c r="C23" s="26" t="s">
        <v>71</v>
      </c>
      <c r="D23" s="6"/>
      <c r="E23" s="5" t="s">
        <v>21</v>
      </c>
      <c r="F23" s="5" t="s">
        <v>21</v>
      </c>
      <c r="G23" s="5" t="s">
        <v>21</v>
      </c>
      <c r="H23" s="6" t="s">
        <v>52</v>
      </c>
      <c r="I23" s="12"/>
      <c r="J23" s="7" t="s">
        <v>21</v>
      </c>
      <c r="K23" s="27" t="s">
        <v>23</v>
      </c>
      <c r="L23" s="26"/>
      <c r="M23" s="26" t="s">
        <v>72</v>
      </c>
      <c r="N23" s="11" t="s">
        <v>73</v>
      </c>
      <c r="O23" s="11" t="s">
        <v>74</v>
      </c>
      <c r="P23" s="6" t="s">
        <v>66</v>
      </c>
      <c r="Q23" s="26"/>
    </row>
    <row r="24" spans="1:17" s="25" customFormat="1">
      <c r="A24" s="25">
        <v>23</v>
      </c>
      <c r="B24" s="40"/>
      <c r="C24" s="6" t="s">
        <v>75</v>
      </c>
      <c r="D24" s="6"/>
      <c r="E24" s="5" t="s">
        <v>21</v>
      </c>
      <c r="F24" s="5" t="s">
        <v>21</v>
      </c>
      <c r="G24" s="5" t="s">
        <v>21</v>
      </c>
      <c r="H24" s="6" t="s">
        <v>52</v>
      </c>
      <c r="I24" s="12"/>
      <c r="J24" s="7" t="s">
        <v>21</v>
      </c>
      <c r="K24" s="27" t="s">
        <v>23</v>
      </c>
      <c r="L24" s="26"/>
      <c r="M24" s="30" t="s">
        <v>76</v>
      </c>
      <c r="N24" s="11" t="s">
        <v>77</v>
      </c>
      <c r="O24" s="11" t="s">
        <v>78</v>
      </c>
      <c r="P24" s="6" t="s">
        <v>66</v>
      </c>
      <c r="Q24" s="26"/>
    </row>
    <row r="25" spans="1:17" s="25" customFormat="1">
      <c r="A25" s="25">
        <v>24</v>
      </c>
      <c r="B25" s="40"/>
      <c r="C25" s="6" t="s">
        <v>79</v>
      </c>
      <c r="D25" s="6"/>
      <c r="E25" s="5" t="s">
        <v>21</v>
      </c>
      <c r="F25" s="5" t="s">
        <v>21</v>
      </c>
      <c r="G25" s="5" t="s">
        <v>21</v>
      </c>
      <c r="H25" s="6" t="s">
        <v>52</v>
      </c>
      <c r="I25" s="12"/>
      <c r="J25" s="7" t="s">
        <v>21</v>
      </c>
      <c r="K25" s="27" t="s">
        <v>23</v>
      </c>
      <c r="L25" s="26"/>
      <c r="M25" s="30" t="s">
        <v>80</v>
      </c>
      <c r="N25" s="11" t="s">
        <v>81</v>
      </c>
      <c r="O25" s="11" t="s">
        <v>82</v>
      </c>
      <c r="P25" s="6" t="s">
        <v>66</v>
      </c>
      <c r="Q25" s="26"/>
    </row>
    <row r="26" spans="1:17" s="25" customFormat="1">
      <c r="A26" s="25">
        <v>25</v>
      </c>
      <c r="B26" s="40"/>
      <c r="C26" s="6" t="s">
        <v>83</v>
      </c>
      <c r="D26" s="6"/>
      <c r="E26" s="5" t="s">
        <v>21</v>
      </c>
      <c r="F26" s="5" t="s">
        <v>21</v>
      </c>
      <c r="G26" s="5" t="s">
        <v>21</v>
      </c>
      <c r="H26" s="6" t="s">
        <v>52</v>
      </c>
      <c r="I26" s="12"/>
      <c r="J26" s="7" t="s">
        <v>21</v>
      </c>
      <c r="K26" s="27" t="s">
        <v>23</v>
      </c>
      <c r="L26" s="26"/>
      <c r="M26" s="30" t="s">
        <v>84</v>
      </c>
      <c r="N26" s="11" t="s">
        <v>85</v>
      </c>
      <c r="O26" s="11" t="s">
        <v>86</v>
      </c>
      <c r="P26" s="6" t="s">
        <v>66</v>
      </c>
      <c r="Q26" s="26"/>
    </row>
    <row r="27" spans="1:17" s="25" customFormat="1">
      <c r="A27" s="25">
        <v>26</v>
      </c>
      <c r="B27" s="40"/>
      <c r="C27" s="6" t="s">
        <v>87</v>
      </c>
      <c r="D27" s="6"/>
      <c r="E27" s="5" t="s">
        <v>21</v>
      </c>
      <c r="F27" s="5" t="s">
        <v>21</v>
      </c>
      <c r="G27" s="5" t="s">
        <v>21</v>
      </c>
      <c r="H27" s="6" t="s">
        <v>52</v>
      </c>
      <c r="I27" s="12"/>
      <c r="J27" s="7" t="s">
        <v>21</v>
      </c>
      <c r="K27" s="27" t="s">
        <v>23</v>
      </c>
      <c r="L27" s="26"/>
      <c r="M27" s="30" t="s">
        <v>88</v>
      </c>
      <c r="N27" s="11" t="s">
        <v>89</v>
      </c>
      <c r="O27" s="11" t="s">
        <v>90</v>
      </c>
      <c r="P27" s="6" t="s">
        <v>66</v>
      </c>
      <c r="Q27" s="26"/>
    </row>
    <row r="28" spans="1:17" s="25" customFormat="1">
      <c r="A28" s="25">
        <v>27</v>
      </c>
      <c r="B28" s="40"/>
      <c r="C28" s="6" t="s">
        <v>91</v>
      </c>
      <c r="D28" s="6"/>
      <c r="E28" s="5" t="s">
        <v>21</v>
      </c>
      <c r="F28" s="5" t="s">
        <v>21</v>
      </c>
      <c r="G28" s="5" t="s">
        <v>21</v>
      </c>
      <c r="H28" s="6" t="s">
        <v>52</v>
      </c>
      <c r="I28" s="12"/>
      <c r="J28" s="7" t="s">
        <v>21</v>
      </c>
      <c r="K28" s="27" t="s">
        <v>23</v>
      </c>
      <c r="L28" s="26"/>
      <c r="M28" s="30" t="s">
        <v>92</v>
      </c>
      <c r="N28" s="11" t="s">
        <v>93</v>
      </c>
      <c r="O28" s="11" t="s">
        <v>94</v>
      </c>
      <c r="P28" s="6" t="s">
        <v>66</v>
      </c>
      <c r="Q28" s="26"/>
    </row>
    <row r="29" spans="1:17" s="25" customFormat="1">
      <c r="A29" s="25">
        <v>28</v>
      </c>
      <c r="B29" s="40"/>
      <c r="C29" s="6" t="s">
        <v>95</v>
      </c>
      <c r="D29" s="6"/>
      <c r="E29" s="5" t="s">
        <v>21</v>
      </c>
      <c r="F29" s="5" t="s">
        <v>21</v>
      </c>
      <c r="G29" s="5" t="s">
        <v>21</v>
      </c>
      <c r="H29" s="6" t="s">
        <v>52</v>
      </c>
      <c r="I29" s="12"/>
      <c r="J29" s="7" t="s">
        <v>21</v>
      </c>
      <c r="K29" s="27" t="s">
        <v>23</v>
      </c>
      <c r="L29" s="26"/>
      <c r="M29" s="30" t="s">
        <v>96</v>
      </c>
      <c r="N29" s="11" t="s">
        <v>97</v>
      </c>
      <c r="O29" s="11" t="s">
        <v>98</v>
      </c>
      <c r="P29" s="6" t="s">
        <v>66</v>
      </c>
      <c r="Q29" s="26"/>
    </row>
    <row r="30" spans="1:17" s="25" customFormat="1">
      <c r="A30" s="25">
        <v>29</v>
      </c>
      <c r="B30" s="40"/>
      <c r="C30" s="6" t="s">
        <v>99</v>
      </c>
      <c r="D30" s="6"/>
      <c r="E30" s="5" t="s">
        <v>21</v>
      </c>
      <c r="F30" s="5" t="s">
        <v>21</v>
      </c>
      <c r="G30" s="5" t="s">
        <v>21</v>
      </c>
      <c r="H30" s="6" t="s">
        <v>52</v>
      </c>
      <c r="I30" s="12"/>
      <c r="J30" s="7" t="s">
        <v>21</v>
      </c>
      <c r="K30" s="27" t="s">
        <v>23</v>
      </c>
      <c r="L30" s="26"/>
      <c r="M30" s="30" t="s">
        <v>100</v>
      </c>
      <c r="N30" s="11" t="s">
        <v>101</v>
      </c>
      <c r="O30" s="11" t="s">
        <v>102</v>
      </c>
      <c r="P30" s="6" t="s">
        <v>66</v>
      </c>
      <c r="Q30" s="26"/>
    </row>
    <row r="31" spans="1:17" s="25" customFormat="1">
      <c r="A31" s="25">
        <v>30</v>
      </c>
      <c r="B31" s="40"/>
      <c r="C31" s="6" t="s">
        <v>103</v>
      </c>
      <c r="D31" s="6"/>
      <c r="E31" s="5" t="s">
        <v>21</v>
      </c>
      <c r="F31" s="5" t="s">
        <v>21</v>
      </c>
      <c r="G31" s="5" t="s">
        <v>21</v>
      </c>
      <c r="H31" s="6" t="s">
        <v>52</v>
      </c>
      <c r="I31" s="12"/>
      <c r="J31" s="7" t="s">
        <v>21</v>
      </c>
      <c r="K31" s="27" t="s">
        <v>23</v>
      </c>
      <c r="L31" s="26"/>
      <c r="M31" s="30" t="s">
        <v>104</v>
      </c>
      <c r="N31" s="11" t="s">
        <v>105</v>
      </c>
      <c r="O31" s="11" t="s">
        <v>106</v>
      </c>
      <c r="P31" s="6" t="s">
        <v>66</v>
      </c>
      <c r="Q31" s="26"/>
    </row>
    <row r="32" spans="1:17" s="25" customFormat="1">
      <c r="A32" s="25">
        <v>31</v>
      </c>
      <c r="B32" s="40"/>
      <c r="C32" s="6" t="s">
        <v>107</v>
      </c>
      <c r="D32" s="6"/>
      <c r="E32" s="5" t="s">
        <v>21</v>
      </c>
      <c r="F32" s="5" t="s">
        <v>21</v>
      </c>
      <c r="G32" s="5" t="s">
        <v>21</v>
      </c>
      <c r="H32" s="6" t="s">
        <v>52</v>
      </c>
      <c r="I32" s="12"/>
      <c r="J32" s="7" t="s">
        <v>21</v>
      </c>
      <c r="K32" s="27" t="s">
        <v>23</v>
      </c>
      <c r="L32" s="26"/>
      <c r="M32" s="30" t="s">
        <v>108</v>
      </c>
      <c r="N32" s="11" t="s">
        <v>109</v>
      </c>
      <c r="O32" s="11" t="s">
        <v>110</v>
      </c>
      <c r="P32" s="6" t="s">
        <v>66</v>
      </c>
      <c r="Q32" s="26"/>
    </row>
    <row r="33" spans="1:17" s="25" customFormat="1">
      <c r="A33" s="25">
        <v>32</v>
      </c>
      <c r="B33" s="40"/>
      <c r="C33" s="6" t="s">
        <v>111</v>
      </c>
      <c r="D33" s="6"/>
      <c r="E33" s="5" t="s">
        <v>21</v>
      </c>
      <c r="F33" s="5" t="s">
        <v>21</v>
      </c>
      <c r="G33" s="5" t="s">
        <v>21</v>
      </c>
      <c r="H33" s="6" t="s">
        <v>52</v>
      </c>
      <c r="I33" s="12"/>
      <c r="J33" s="7" t="s">
        <v>21</v>
      </c>
      <c r="K33" s="27" t="s">
        <v>23</v>
      </c>
      <c r="L33" s="26"/>
      <c r="M33" s="30" t="s">
        <v>112</v>
      </c>
      <c r="N33" s="11" t="s">
        <v>113</v>
      </c>
      <c r="O33" s="11" t="s">
        <v>114</v>
      </c>
      <c r="P33" s="6" t="s">
        <v>66</v>
      </c>
      <c r="Q33" s="26"/>
    </row>
    <row r="34" spans="1:17" s="25" customFormat="1">
      <c r="A34" s="25">
        <v>33</v>
      </c>
      <c r="B34" s="40"/>
      <c r="C34" s="26" t="s">
        <v>69</v>
      </c>
      <c r="D34" s="6" t="s">
        <v>115</v>
      </c>
      <c r="E34" s="5" t="s">
        <v>21</v>
      </c>
      <c r="F34" s="5" t="s">
        <v>21</v>
      </c>
      <c r="G34" s="5" t="s">
        <v>21</v>
      </c>
      <c r="H34" s="6" t="s">
        <v>22</v>
      </c>
      <c r="I34" s="44"/>
      <c r="J34" s="27" t="s">
        <v>23</v>
      </c>
      <c r="K34" s="7" t="s">
        <v>21</v>
      </c>
      <c r="L34" s="8"/>
      <c r="M34" s="26"/>
      <c r="N34" s="28"/>
      <c r="O34" s="28"/>
      <c r="P34" s="26"/>
      <c r="Q34" s="26"/>
    </row>
    <row r="35" spans="1:17" s="25" customFormat="1">
      <c r="A35" s="25">
        <v>34</v>
      </c>
      <c r="B35" s="39">
        <v>2.2999999999999998</v>
      </c>
      <c r="C35" s="6" t="s">
        <v>116</v>
      </c>
      <c r="D35" s="42" t="s">
        <v>117</v>
      </c>
      <c r="E35" s="5" t="s">
        <v>21</v>
      </c>
      <c r="F35" s="5" t="s">
        <v>21</v>
      </c>
      <c r="G35" s="5" t="s">
        <v>21</v>
      </c>
      <c r="H35" s="6" t="s">
        <v>52</v>
      </c>
      <c r="I35" s="44" t="s">
        <v>118</v>
      </c>
      <c r="J35" s="7" t="s">
        <v>21</v>
      </c>
      <c r="K35" s="7" t="s">
        <v>21</v>
      </c>
      <c r="L35" s="8"/>
      <c r="M35" s="26" t="s">
        <v>119</v>
      </c>
      <c r="N35" s="28" t="s">
        <v>120</v>
      </c>
      <c r="O35" s="28" t="s">
        <v>121</v>
      </c>
      <c r="P35" s="26"/>
      <c r="Q35" s="26"/>
    </row>
    <row r="36" spans="1:17" s="25" customFormat="1">
      <c r="A36" s="25">
        <v>35</v>
      </c>
      <c r="B36" s="39">
        <v>2.4</v>
      </c>
      <c r="C36" s="6" t="s">
        <v>119</v>
      </c>
      <c r="D36" s="42" t="s">
        <v>122</v>
      </c>
      <c r="E36" s="5" t="s">
        <v>21</v>
      </c>
      <c r="F36" s="5" t="s">
        <v>21</v>
      </c>
      <c r="G36" s="5" t="s">
        <v>21</v>
      </c>
      <c r="H36" s="6" t="s">
        <v>52</v>
      </c>
      <c r="I36" s="44" t="s">
        <v>123</v>
      </c>
      <c r="J36" s="27" t="s">
        <v>23</v>
      </c>
      <c r="K36" s="7" t="s">
        <v>21</v>
      </c>
      <c r="L36" s="8"/>
      <c r="M36" s="26"/>
      <c r="N36" s="28"/>
      <c r="O36" s="28"/>
      <c r="P36" s="26"/>
      <c r="Q36" s="26"/>
    </row>
    <row r="37" spans="1:17" s="25" customFormat="1">
      <c r="A37" s="25">
        <v>36</v>
      </c>
      <c r="B37" s="39">
        <v>2.5</v>
      </c>
      <c r="C37" s="6" t="s">
        <v>124</v>
      </c>
      <c r="D37" s="42" t="s">
        <v>125</v>
      </c>
      <c r="E37" s="5" t="s">
        <v>21</v>
      </c>
      <c r="F37" s="5" t="s">
        <v>21</v>
      </c>
      <c r="G37" s="5" t="s">
        <v>21</v>
      </c>
      <c r="H37" s="6" t="s">
        <v>52</v>
      </c>
      <c r="I37" s="44" t="s">
        <v>118</v>
      </c>
      <c r="J37" s="7" t="s">
        <v>21</v>
      </c>
      <c r="K37" s="7" t="s">
        <v>21</v>
      </c>
      <c r="L37" s="8"/>
      <c r="M37" s="26" t="s">
        <v>126</v>
      </c>
      <c r="N37" s="28" t="s">
        <v>127</v>
      </c>
      <c r="O37" s="28" t="s">
        <v>121</v>
      </c>
      <c r="P37" s="26"/>
      <c r="Q37" s="26"/>
    </row>
    <row r="38" spans="1:17" s="25" customFormat="1">
      <c r="A38" s="25">
        <v>37</v>
      </c>
      <c r="B38" s="39">
        <v>2.6</v>
      </c>
      <c r="C38" s="6" t="s">
        <v>126</v>
      </c>
      <c r="D38" s="42" t="s">
        <v>128</v>
      </c>
      <c r="E38" s="5" t="s">
        <v>21</v>
      </c>
      <c r="F38" s="5" t="s">
        <v>21</v>
      </c>
      <c r="G38" s="5" t="s">
        <v>21</v>
      </c>
      <c r="H38" s="6" t="s">
        <v>52</v>
      </c>
      <c r="I38" s="44" t="s">
        <v>123</v>
      </c>
      <c r="J38" s="27" t="s">
        <v>23</v>
      </c>
      <c r="K38" s="7" t="s">
        <v>21</v>
      </c>
      <c r="L38" s="8"/>
      <c r="M38" s="26"/>
      <c r="N38" s="28"/>
      <c r="O38" s="28"/>
      <c r="P38" s="26"/>
      <c r="Q38" s="26"/>
    </row>
    <row r="39" spans="1:17" s="25" customFormat="1">
      <c r="A39" s="25">
        <v>38</v>
      </c>
      <c r="B39" s="39">
        <v>2.7</v>
      </c>
      <c r="C39" s="6" t="s">
        <v>129</v>
      </c>
      <c r="D39" s="6" t="s">
        <v>130</v>
      </c>
      <c r="E39" s="5" t="s">
        <v>21</v>
      </c>
      <c r="F39" s="5" t="s">
        <v>21</v>
      </c>
      <c r="G39" s="5" t="s">
        <v>21</v>
      </c>
      <c r="H39" s="6" t="s">
        <v>52</v>
      </c>
      <c r="I39" s="44" t="s">
        <v>53</v>
      </c>
      <c r="J39" s="27" t="s">
        <v>23</v>
      </c>
      <c r="K39" s="27" t="s">
        <v>23</v>
      </c>
      <c r="L39" s="26"/>
      <c r="M39" s="26"/>
      <c r="N39" s="28"/>
      <c r="O39" s="28"/>
      <c r="P39" s="26"/>
      <c r="Q39" s="26"/>
    </row>
    <row r="40" spans="1:17" s="25" customFormat="1">
      <c r="A40" s="25">
        <v>39</v>
      </c>
      <c r="B40" s="39">
        <v>2.8</v>
      </c>
      <c r="C40" s="6" t="s">
        <v>131</v>
      </c>
      <c r="D40" s="42" t="s">
        <v>132</v>
      </c>
      <c r="E40" s="5" t="s">
        <v>21</v>
      </c>
      <c r="F40" s="5" t="s">
        <v>21</v>
      </c>
      <c r="G40" s="5" t="s">
        <v>21</v>
      </c>
      <c r="H40" s="6" t="s">
        <v>133</v>
      </c>
      <c r="I40" s="45" t="s">
        <v>134</v>
      </c>
      <c r="J40" s="27" t="s">
        <v>23</v>
      </c>
      <c r="K40" s="27" t="s">
        <v>23</v>
      </c>
      <c r="L40" s="26"/>
      <c r="M40" s="26"/>
      <c r="N40" s="28"/>
      <c r="O40" s="28"/>
      <c r="P40" s="26"/>
      <c r="Q40" s="26"/>
    </row>
    <row r="41" spans="1:17" s="25" customFormat="1">
      <c r="A41" s="25">
        <v>40</v>
      </c>
      <c r="B41" s="40">
        <v>3.01</v>
      </c>
      <c r="C41" s="6" t="s">
        <v>135</v>
      </c>
      <c r="D41" s="6" t="s">
        <v>136</v>
      </c>
      <c r="E41" s="5" t="s">
        <v>21</v>
      </c>
      <c r="F41" s="5" t="s">
        <v>21</v>
      </c>
      <c r="G41" s="5" t="s">
        <v>21</v>
      </c>
      <c r="H41" s="6" t="s">
        <v>133</v>
      </c>
      <c r="I41" s="45" t="s">
        <v>137</v>
      </c>
      <c r="J41" s="7" t="s">
        <v>21</v>
      </c>
      <c r="K41" s="7" t="s">
        <v>21</v>
      </c>
      <c r="L41" s="8"/>
      <c r="M41" s="30" t="s">
        <v>138</v>
      </c>
      <c r="N41" s="28" t="s">
        <v>139</v>
      </c>
      <c r="O41" s="28" t="s">
        <v>140</v>
      </c>
      <c r="P41" s="26"/>
      <c r="Q41" s="26"/>
    </row>
    <row r="42" spans="1:17" s="25" customFormat="1">
      <c r="A42" s="25">
        <v>41</v>
      </c>
      <c r="B42" s="40">
        <v>3.02</v>
      </c>
      <c r="C42" s="6" t="s">
        <v>141</v>
      </c>
      <c r="D42" s="6" t="s">
        <v>142</v>
      </c>
      <c r="E42" s="5" t="s">
        <v>21</v>
      </c>
      <c r="F42" s="5" t="s">
        <v>21</v>
      </c>
      <c r="G42" s="5" t="s">
        <v>21</v>
      </c>
      <c r="H42" s="6" t="s">
        <v>22</v>
      </c>
      <c r="I42" s="44"/>
      <c r="J42" s="27" t="s">
        <v>23</v>
      </c>
      <c r="K42" s="7" t="s">
        <v>21</v>
      </c>
      <c r="L42" s="8"/>
      <c r="M42" s="26"/>
      <c r="N42" s="28"/>
      <c r="O42" s="28"/>
      <c r="P42" s="26"/>
      <c r="Q42" s="26"/>
    </row>
    <row r="43" spans="1:17" s="25" customFormat="1">
      <c r="A43" s="25">
        <v>42</v>
      </c>
      <c r="B43" s="40"/>
      <c r="C43" s="6" t="s">
        <v>143</v>
      </c>
      <c r="D43" s="6" t="s">
        <v>144</v>
      </c>
      <c r="E43" s="5" t="s">
        <v>21</v>
      </c>
      <c r="F43" s="5" t="s">
        <v>21</v>
      </c>
      <c r="G43" s="5" t="s">
        <v>21</v>
      </c>
      <c r="H43" s="6" t="s">
        <v>22</v>
      </c>
      <c r="I43" s="44"/>
      <c r="J43" s="27" t="s">
        <v>23</v>
      </c>
      <c r="K43" s="7" t="s">
        <v>21</v>
      </c>
      <c r="L43" s="8"/>
      <c r="M43" s="26"/>
      <c r="N43" s="28"/>
      <c r="O43" s="28"/>
      <c r="P43" s="26"/>
      <c r="Q43" s="26"/>
    </row>
    <row r="44" spans="1:17" s="25" customFormat="1">
      <c r="A44" s="25">
        <v>43</v>
      </c>
      <c r="B44" s="40"/>
      <c r="C44" s="6" t="s">
        <v>145</v>
      </c>
      <c r="D44" s="6" t="s">
        <v>146</v>
      </c>
      <c r="E44" s="5" t="s">
        <v>21</v>
      </c>
      <c r="F44" s="5" t="s">
        <v>21</v>
      </c>
      <c r="G44" s="5" t="s">
        <v>21</v>
      </c>
      <c r="H44" s="6" t="s">
        <v>22</v>
      </c>
      <c r="I44" s="44"/>
      <c r="J44" s="27" t="s">
        <v>23</v>
      </c>
      <c r="K44" s="7" t="s">
        <v>21</v>
      </c>
      <c r="L44" s="8"/>
      <c r="M44" s="26"/>
      <c r="N44" s="28"/>
      <c r="O44" s="28"/>
      <c r="P44" s="26"/>
      <c r="Q44" s="26"/>
    </row>
    <row r="45" spans="1:17" s="25" customFormat="1">
      <c r="A45" s="25">
        <v>44</v>
      </c>
      <c r="B45" s="40"/>
      <c r="C45" s="6" t="s">
        <v>147</v>
      </c>
      <c r="D45" s="6" t="s">
        <v>148</v>
      </c>
      <c r="E45" s="5" t="s">
        <v>21</v>
      </c>
      <c r="F45" s="5" t="s">
        <v>21</v>
      </c>
      <c r="G45" s="5" t="s">
        <v>21</v>
      </c>
      <c r="H45" s="6" t="s">
        <v>22</v>
      </c>
      <c r="I45" s="44"/>
      <c r="J45" s="27" t="s">
        <v>23</v>
      </c>
      <c r="K45" s="7" t="s">
        <v>21</v>
      </c>
      <c r="L45" s="8"/>
      <c r="M45" s="26"/>
      <c r="N45" s="28"/>
      <c r="O45" s="28"/>
      <c r="P45" s="26"/>
      <c r="Q45" s="26"/>
    </row>
    <row r="46" spans="1:17" s="25" customFormat="1">
      <c r="A46" s="25">
        <v>45</v>
      </c>
      <c r="B46" s="40"/>
      <c r="C46" s="6" t="s">
        <v>149</v>
      </c>
      <c r="D46" s="6" t="s">
        <v>150</v>
      </c>
      <c r="E46" s="5" t="s">
        <v>21</v>
      </c>
      <c r="F46" s="5" t="s">
        <v>21</v>
      </c>
      <c r="G46" s="5" t="s">
        <v>21</v>
      </c>
      <c r="H46" s="6" t="s">
        <v>22</v>
      </c>
      <c r="I46" s="44"/>
      <c r="J46" s="27" t="s">
        <v>23</v>
      </c>
      <c r="K46" s="7" t="s">
        <v>21</v>
      </c>
      <c r="L46" s="8"/>
      <c r="M46" s="26"/>
      <c r="N46" s="28"/>
      <c r="O46" s="28"/>
      <c r="P46" s="26"/>
      <c r="Q46" s="26"/>
    </row>
    <row r="47" spans="1:17" s="25" customFormat="1">
      <c r="A47" s="25">
        <v>46</v>
      </c>
      <c r="B47" s="40"/>
      <c r="C47" s="6" t="s">
        <v>151</v>
      </c>
      <c r="D47" s="6" t="s">
        <v>152</v>
      </c>
      <c r="E47" s="5" t="s">
        <v>21</v>
      </c>
      <c r="F47" s="5" t="s">
        <v>21</v>
      </c>
      <c r="G47" s="5" t="s">
        <v>21</v>
      </c>
      <c r="H47" s="6" t="s">
        <v>22</v>
      </c>
      <c r="I47" s="44"/>
      <c r="J47" s="27" t="s">
        <v>23</v>
      </c>
      <c r="K47" s="7" t="s">
        <v>21</v>
      </c>
      <c r="L47" s="8"/>
      <c r="M47" s="26"/>
      <c r="N47" s="28"/>
      <c r="O47" s="28"/>
      <c r="P47" s="26"/>
      <c r="Q47" s="26"/>
    </row>
    <row r="48" spans="1:17" s="25" customFormat="1">
      <c r="A48" s="25">
        <v>47</v>
      </c>
      <c r="B48" s="40"/>
      <c r="C48" s="6" t="s">
        <v>153</v>
      </c>
      <c r="D48" s="6" t="s">
        <v>154</v>
      </c>
      <c r="E48" s="5" t="s">
        <v>21</v>
      </c>
      <c r="F48" s="5" t="s">
        <v>21</v>
      </c>
      <c r="G48" s="5" t="s">
        <v>21</v>
      </c>
      <c r="H48" s="6" t="s">
        <v>22</v>
      </c>
      <c r="I48" s="44"/>
      <c r="J48" s="27" t="s">
        <v>23</v>
      </c>
      <c r="K48" s="7" t="s">
        <v>21</v>
      </c>
      <c r="L48" s="8"/>
      <c r="M48" s="26"/>
      <c r="N48" s="28"/>
      <c r="O48" s="28"/>
      <c r="P48" s="26"/>
      <c r="Q48" s="26"/>
    </row>
    <row r="49" spans="1:17" s="25" customFormat="1">
      <c r="A49" s="25">
        <v>48</v>
      </c>
      <c r="B49" s="40"/>
      <c r="C49" s="6" t="s">
        <v>155</v>
      </c>
      <c r="D49" s="6" t="s">
        <v>156</v>
      </c>
      <c r="E49" s="5" t="s">
        <v>21</v>
      </c>
      <c r="F49" s="5" t="s">
        <v>21</v>
      </c>
      <c r="G49" s="5" t="s">
        <v>21</v>
      </c>
      <c r="H49" s="6" t="s">
        <v>22</v>
      </c>
      <c r="I49" s="44"/>
      <c r="J49" s="27" t="s">
        <v>23</v>
      </c>
      <c r="K49" s="7" t="s">
        <v>21</v>
      </c>
      <c r="L49" s="8"/>
      <c r="M49" s="26"/>
      <c r="N49" s="28"/>
      <c r="O49" s="28"/>
      <c r="P49" s="26"/>
      <c r="Q49" s="26"/>
    </row>
    <row r="50" spans="1:17" s="25" customFormat="1">
      <c r="A50" s="25">
        <v>49</v>
      </c>
      <c r="B50" s="40"/>
      <c r="C50" s="6" t="s">
        <v>157</v>
      </c>
      <c r="D50" s="6" t="s">
        <v>158</v>
      </c>
      <c r="E50" s="5" t="s">
        <v>21</v>
      </c>
      <c r="F50" s="5" t="s">
        <v>21</v>
      </c>
      <c r="G50" s="5" t="s">
        <v>21</v>
      </c>
      <c r="H50" s="6" t="s">
        <v>22</v>
      </c>
      <c r="I50" s="44"/>
      <c r="J50" s="27" t="s">
        <v>23</v>
      </c>
      <c r="K50" s="7" t="s">
        <v>21</v>
      </c>
      <c r="L50" s="8"/>
      <c r="M50" s="26"/>
      <c r="N50" s="28"/>
      <c r="O50" s="28"/>
      <c r="P50" s="26"/>
      <c r="Q50" s="26"/>
    </row>
    <row r="51" spans="1:17" s="25" customFormat="1">
      <c r="A51" s="25">
        <v>50</v>
      </c>
      <c r="B51" s="40"/>
      <c r="C51" s="6" t="s">
        <v>159</v>
      </c>
      <c r="D51" s="6" t="s">
        <v>160</v>
      </c>
      <c r="E51" s="5" t="s">
        <v>21</v>
      </c>
      <c r="F51" s="5" t="s">
        <v>21</v>
      </c>
      <c r="G51" s="5" t="s">
        <v>21</v>
      </c>
      <c r="H51" s="6" t="s">
        <v>22</v>
      </c>
      <c r="I51" s="44"/>
      <c r="J51" s="27" t="s">
        <v>23</v>
      </c>
      <c r="K51" s="7" t="s">
        <v>21</v>
      </c>
      <c r="L51" s="8"/>
      <c r="M51" s="26"/>
      <c r="N51" s="28"/>
      <c r="O51" s="28"/>
      <c r="P51" s="26"/>
      <c r="Q51" s="26"/>
    </row>
    <row r="52" spans="1:17" s="25" customFormat="1">
      <c r="A52" s="25">
        <v>51</v>
      </c>
      <c r="B52" s="40">
        <v>3.03</v>
      </c>
      <c r="C52" s="6" t="s">
        <v>161</v>
      </c>
      <c r="D52" s="6" t="s">
        <v>162</v>
      </c>
      <c r="E52" s="5" t="s">
        <v>21</v>
      </c>
      <c r="F52" s="5" t="s">
        <v>21</v>
      </c>
      <c r="G52" s="5" t="s">
        <v>21</v>
      </c>
      <c r="H52" s="6" t="s">
        <v>52</v>
      </c>
      <c r="I52" s="44" t="s">
        <v>163</v>
      </c>
      <c r="J52" s="7" t="s">
        <v>21</v>
      </c>
      <c r="K52" s="7" t="s">
        <v>21</v>
      </c>
      <c r="L52" s="8"/>
      <c r="M52" s="6" t="s">
        <v>164</v>
      </c>
      <c r="N52" s="28" t="s">
        <v>165</v>
      </c>
      <c r="O52" s="28" t="s">
        <v>166</v>
      </c>
      <c r="P52" s="26"/>
      <c r="Q52" s="26"/>
    </row>
    <row r="53" spans="1:17" s="25" customFormat="1">
      <c r="A53" s="25">
        <v>52</v>
      </c>
      <c r="B53" s="40"/>
      <c r="C53" s="6" t="s">
        <v>167</v>
      </c>
      <c r="D53" s="6" t="s">
        <v>168</v>
      </c>
      <c r="E53" s="5" t="s">
        <v>21</v>
      </c>
      <c r="F53" s="5" t="s">
        <v>21</v>
      </c>
      <c r="G53" s="5" t="s">
        <v>21</v>
      </c>
      <c r="H53" s="6" t="s">
        <v>52</v>
      </c>
      <c r="I53" s="44" t="s">
        <v>163</v>
      </c>
      <c r="J53" s="7" t="s">
        <v>21</v>
      </c>
      <c r="K53" s="7" t="s">
        <v>21</v>
      </c>
      <c r="L53" s="8"/>
      <c r="M53" s="6" t="s">
        <v>169</v>
      </c>
      <c r="N53" s="28" t="s">
        <v>170</v>
      </c>
      <c r="O53" s="28" t="s">
        <v>171</v>
      </c>
      <c r="P53" s="26"/>
      <c r="Q53" s="26"/>
    </row>
    <row r="54" spans="1:17" s="25" customFormat="1">
      <c r="A54" s="25">
        <v>53</v>
      </c>
      <c r="B54" s="40"/>
      <c r="C54" s="6" t="s">
        <v>172</v>
      </c>
      <c r="D54" s="6" t="s">
        <v>173</v>
      </c>
      <c r="E54" s="5" t="s">
        <v>21</v>
      </c>
      <c r="F54" s="5" t="s">
        <v>21</v>
      </c>
      <c r="G54" s="5" t="s">
        <v>21</v>
      </c>
      <c r="H54" s="6" t="s">
        <v>52</v>
      </c>
      <c r="I54" s="44" t="s">
        <v>163</v>
      </c>
      <c r="J54" s="7" t="s">
        <v>21</v>
      </c>
      <c r="K54" s="7" t="s">
        <v>21</v>
      </c>
      <c r="L54" s="8"/>
      <c r="M54" s="6" t="s">
        <v>174</v>
      </c>
      <c r="N54" s="28" t="s">
        <v>175</v>
      </c>
      <c r="O54" s="28" t="s">
        <v>176</v>
      </c>
      <c r="P54" s="26"/>
      <c r="Q54" s="26"/>
    </row>
    <row r="55" spans="1:17" s="25" customFormat="1">
      <c r="A55" s="25">
        <v>54</v>
      </c>
      <c r="B55" s="40"/>
      <c r="C55" s="6" t="s">
        <v>177</v>
      </c>
      <c r="D55" s="6" t="s">
        <v>178</v>
      </c>
      <c r="E55" s="5" t="s">
        <v>21</v>
      </c>
      <c r="F55" s="5" t="s">
        <v>21</v>
      </c>
      <c r="G55" s="5" t="s">
        <v>21</v>
      </c>
      <c r="H55" s="6" t="s">
        <v>52</v>
      </c>
      <c r="I55" s="44" t="s">
        <v>163</v>
      </c>
      <c r="J55" s="7" t="s">
        <v>21</v>
      </c>
      <c r="K55" s="7" t="s">
        <v>21</v>
      </c>
      <c r="L55" s="8"/>
      <c r="M55" s="6" t="s">
        <v>179</v>
      </c>
      <c r="N55" s="28" t="s">
        <v>180</v>
      </c>
      <c r="O55" s="28" t="s">
        <v>181</v>
      </c>
      <c r="P55" s="26"/>
      <c r="Q55" s="26"/>
    </row>
    <row r="56" spans="1:17" s="25" customFormat="1">
      <c r="A56" s="25">
        <v>55</v>
      </c>
      <c r="B56" s="40"/>
      <c r="C56" s="6" t="s">
        <v>182</v>
      </c>
      <c r="D56" s="6" t="s">
        <v>183</v>
      </c>
      <c r="E56" s="5" t="s">
        <v>21</v>
      </c>
      <c r="F56" s="5" t="s">
        <v>21</v>
      </c>
      <c r="G56" s="5" t="s">
        <v>21</v>
      </c>
      <c r="H56" s="6" t="s">
        <v>52</v>
      </c>
      <c r="I56" s="44" t="s">
        <v>163</v>
      </c>
      <c r="J56" s="7" t="s">
        <v>21</v>
      </c>
      <c r="K56" s="7" t="s">
        <v>21</v>
      </c>
      <c r="L56" s="8"/>
      <c r="M56" s="6" t="s">
        <v>184</v>
      </c>
      <c r="N56" s="28" t="s">
        <v>185</v>
      </c>
      <c r="O56" s="28" t="s">
        <v>186</v>
      </c>
      <c r="P56" s="26"/>
      <c r="Q56" s="26"/>
    </row>
    <row r="57" spans="1:17" s="25" customFormat="1">
      <c r="A57" s="25">
        <v>56</v>
      </c>
      <c r="B57" s="40"/>
      <c r="C57" s="6" t="s">
        <v>187</v>
      </c>
      <c r="D57" s="6" t="s">
        <v>188</v>
      </c>
      <c r="E57" s="5" t="s">
        <v>21</v>
      </c>
      <c r="F57" s="5" t="s">
        <v>21</v>
      </c>
      <c r="G57" s="5" t="s">
        <v>21</v>
      </c>
      <c r="H57" s="6" t="s">
        <v>52</v>
      </c>
      <c r="I57" s="44" t="s">
        <v>163</v>
      </c>
      <c r="J57" s="7" t="s">
        <v>21</v>
      </c>
      <c r="K57" s="7" t="s">
        <v>21</v>
      </c>
      <c r="L57" s="8"/>
      <c r="M57" s="6" t="s">
        <v>189</v>
      </c>
      <c r="N57" s="28" t="s">
        <v>190</v>
      </c>
      <c r="O57" s="28" t="s">
        <v>191</v>
      </c>
      <c r="P57" s="26"/>
      <c r="Q57" s="26"/>
    </row>
    <row r="58" spans="1:17" s="25" customFormat="1">
      <c r="A58" s="25">
        <v>57</v>
      </c>
      <c r="B58" s="40"/>
      <c r="C58" s="6" t="s">
        <v>192</v>
      </c>
      <c r="D58" s="6" t="s">
        <v>193</v>
      </c>
      <c r="E58" s="5" t="s">
        <v>21</v>
      </c>
      <c r="F58" s="5" t="s">
        <v>21</v>
      </c>
      <c r="G58" s="5" t="s">
        <v>21</v>
      </c>
      <c r="H58" s="6" t="s">
        <v>52</v>
      </c>
      <c r="I58" s="44" t="s">
        <v>163</v>
      </c>
      <c r="J58" s="7" t="s">
        <v>21</v>
      </c>
      <c r="K58" s="7" t="s">
        <v>21</v>
      </c>
      <c r="L58" s="8"/>
      <c r="M58" s="6" t="s">
        <v>194</v>
      </c>
      <c r="N58" s="28" t="s">
        <v>195</v>
      </c>
      <c r="O58" s="28" t="s">
        <v>196</v>
      </c>
      <c r="P58" s="26"/>
      <c r="Q58" s="26"/>
    </row>
    <row r="59" spans="1:17" s="25" customFormat="1">
      <c r="A59" s="25">
        <v>58</v>
      </c>
      <c r="B59" s="40"/>
      <c r="C59" s="6" t="s">
        <v>197</v>
      </c>
      <c r="D59" s="6" t="s">
        <v>198</v>
      </c>
      <c r="E59" s="5" t="s">
        <v>21</v>
      </c>
      <c r="F59" s="5" t="s">
        <v>21</v>
      </c>
      <c r="G59" s="5" t="s">
        <v>21</v>
      </c>
      <c r="H59" s="6" t="s">
        <v>52</v>
      </c>
      <c r="I59" s="44" t="s">
        <v>163</v>
      </c>
      <c r="J59" s="7" t="s">
        <v>21</v>
      </c>
      <c r="K59" s="7" t="s">
        <v>21</v>
      </c>
      <c r="L59" s="8"/>
      <c r="M59" s="6" t="s">
        <v>199</v>
      </c>
      <c r="N59" s="28" t="s">
        <v>200</v>
      </c>
      <c r="O59" s="28" t="s">
        <v>201</v>
      </c>
      <c r="P59" s="26"/>
      <c r="Q59" s="26"/>
    </row>
    <row r="60" spans="1:17" s="25" customFormat="1">
      <c r="A60" s="25">
        <v>59</v>
      </c>
      <c r="B60" s="40"/>
      <c r="C60" s="6" t="s">
        <v>202</v>
      </c>
      <c r="D60" s="6" t="s">
        <v>203</v>
      </c>
      <c r="E60" s="5" t="s">
        <v>21</v>
      </c>
      <c r="F60" s="5" t="s">
        <v>21</v>
      </c>
      <c r="G60" s="5" t="s">
        <v>21</v>
      </c>
      <c r="H60" s="6" t="s">
        <v>52</v>
      </c>
      <c r="I60" s="44" t="s">
        <v>163</v>
      </c>
      <c r="J60" s="7" t="s">
        <v>21</v>
      </c>
      <c r="K60" s="7" t="s">
        <v>21</v>
      </c>
      <c r="L60" s="8"/>
      <c r="M60" s="6" t="s">
        <v>204</v>
      </c>
      <c r="N60" s="28" t="s">
        <v>205</v>
      </c>
      <c r="O60" s="28" t="s">
        <v>206</v>
      </c>
      <c r="P60" s="26"/>
      <c r="Q60" s="26"/>
    </row>
    <row r="61" spans="1:17" s="25" customFormat="1">
      <c r="A61" s="25">
        <v>60</v>
      </c>
      <c r="B61" s="40"/>
      <c r="C61" s="6" t="s">
        <v>207</v>
      </c>
      <c r="D61" s="6" t="s">
        <v>208</v>
      </c>
      <c r="E61" s="5" t="s">
        <v>21</v>
      </c>
      <c r="F61" s="5" t="s">
        <v>21</v>
      </c>
      <c r="G61" s="5" t="s">
        <v>21</v>
      </c>
      <c r="H61" s="6" t="s">
        <v>52</v>
      </c>
      <c r="I61" s="44" t="s">
        <v>163</v>
      </c>
      <c r="J61" s="7" t="s">
        <v>21</v>
      </c>
      <c r="K61" s="7" t="s">
        <v>21</v>
      </c>
      <c r="L61" s="8"/>
      <c r="M61" s="6" t="s">
        <v>209</v>
      </c>
      <c r="N61" s="28" t="s">
        <v>210</v>
      </c>
      <c r="O61" s="28" t="s">
        <v>211</v>
      </c>
      <c r="P61" s="26"/>
      <c r="Q61" s="26"/>
    </row>
    <row r="62" spans="1:17" s="25" customFormat="1">
      <c r="A62" s="25">
        <v>61</v>
      </c>
      <c r="B62" s="40"/>
      <c r="C62" s="6" t="s">
        <v>164</v>
      </c>
      <c r="D62" s="6" t="s">
        <v>212</v>
      </c>
      <c r="E62" s="5" t="s">
        <v>21</v>
      </c>
      <c r="F62" s="5" t="s">
        <v>21</v>
      </c>
      <c r="G62" s="5" t="s">
        <v>21</v>
      </c>
      <c r="H62" s="6" t="s">
        <v>22</v>
      </c>
      <c r="I62" s="44"/>
      <c r="J62" s="27" t="s">
        <v>23</v>
      </c>
      <c r="K62" s="7" t="s">
        <v>21</v>
      </c>
      <c r="L62" s="8"/>
      <c r="M62" s="6"/>
      <c r="N62" s="11"/>
      <c r="O62" s="28"/>
      <c r="P62" s="26"/>
      <c r="Q62" s="26"/>
    </row>
    <row r="63" spans="1:17" s="25" customFormat="1">
      <c r="A63" s="25">
        <v>62</v>
      </c>
      <c r="B63" s="40"/>
      <c r="C63" s="6" t="s">
        <v>169</v>
      </c>
      <c r="D63" s="6" t="s">
        <v>213</v>
      </c>
      <c r="E63" s="5" t="s">
        <v>21</v>
      </c>
      <c r="F63" s="5" t="s">
        <v>21</v>
      </c>
      <c r="G63" s="5" t="s">
        <v>21</v>
      </c>
      <c r="H63" s="6" t="s">
        <v>22</v>
      </c>
      <c r="I63" s="44"/>
      <c r="J63" s="27" t="s">
        <v>23</v>
      </c>
      <c r="K63" s="7" t="s">
        <v>21</v>
      </c>
      <c r="L63" s="8"/>
      <c r="M63" s="6"/>
      <c r="N63" s="28"/>
      <c r="O63" s="28"/>
      <c r="P63" s="26"/>
      <c r="Q63" s="26"/>
    </row>
    <row r="64" spans="1:17" s="25" customFormat="1">
      <c r="A64" s="25">
        <v>63</v>
      </c>
      <c r="B64" s="40"/>
      <c r="C64" s="6" t="s">
        <v>174</v>
      </c>
      <c r="D64" s="6" t="s">
        <v>214</v>
      </c>
      <c r="E64" s="5" t="s">
        <v>21</v>
      </c>
      <c r="F64" s="5" t="s">
        <v>21</v>
      </c>
      <c r="G64" s="5" t="s">
        <v>21</v>
      </c>
      <c r="H64" s="6" t="s">
        <v>22</v>
      </c>
      <c r="I64" s="44"/>
      <c r="J64" s="27" t="s">
        <v>23</v>
      </c>
      <c r="K64" s="7" t="s">
        <v>21</v>
      </c>
      <c r="L64" s="8"/>
      <c r="M64" s="6"/>
      <c r="N64" s="28"/>
      <c r="O64" s="28"/>
      <c r="P64" s="26"/>
      <c r="Q64" s="26"/>
    </row>
    <row r="65" spans="1:17" s="25" customFormat="1">
      <c r="A65" s="25">
        <v>64</v>
      </c>
      <c r="B65" s="40"/>
      <c r="C65" s="6" t="s">
        <v>179</v>
      </c>
      <c r="D65" s="6" t="s">
        <v>215</v>
      </c>
      <c r="E65" s="5" t="s">
        <v>21</v>
      </c>
      <c r="F65" s="5" t="s">
        <v>21</v>
      </c>
      <c r="G65" s="5" t="s">
        <v>21</v>
      </c>
      <c r="H65" s="6" t="s">
        <v>22</v>
      </c>
      <c r="I65" s="44"/>
      <c r="J65" s="27" t="s">
        <v>23</v>
      </c>
      <c r="K65" s="7" t="s">
        <v>21</v>
      </c>
      <c r="L65" s="8"/>
      <c r="M65" s="6"/>
      <c r="N65" s="28"/>
      <c r="O65" s="28"/>
      <c r="P65" s="26"/>
      <c r="Q65" s="26"/>
    </row>
    <row r="66" spans="1:17" s="25" customFormat="1">
      <c r="A66" s="25">
        <v>65</v>
      </c>
      <c r="B66" s="40"/>
      <c r="C66" s="6" t="s">
        <v>184</v>
      </c>
      <c r="D66" s="6" t="s">
        <v>216</v>
      </c>
      <c r="E66" s="5" t="s">
        <v>21</v>
      </c>
      <c r="F66" s="5" t="s">
        <v>21</v>
      </c>
      <c r="G66" s="5" t="s">
        <v>21</v>
      </c>
      <c r="H66" s="6" t="s">
        <v>22</v>
      </c>
      <c r="I66" s="44"/>
      <c r="J66" s="27" t="s">
        <v>23</v>
      </c>
      <c r="K66" s="7" t="s">
        <v>21</v>
      </c>
      <c r="L66" s="8"/>
      <c r="M66" s="6"/>
      <c r="N66" s="28"/>
      <c r="O66" s="28"/>
      <c r="P66" s="26"/>
      <c r="Q66" s="26"/>
    </row>
    <row r="67" spans="1:17" s="25" customFormat="1">
      <c r="A67" s="25">
        <v>66</v>
      </c>
      <c r="B67" s="40"/>
      <c r="C67" s="6" t="s">
        <v>189</v>
      </c>
      <c r="D67" s="6" t="s">
        <v>217</v>
      </c>
      <c r="E67" s="5" t="s">
        <v>21</v>
      </c>
      <c r="F67" s="5" t="s">
        <v>21</v>
      </c>
      <c r="G67" s="5" t="s">
        <v>21</v>
      </c>
      <c r="H67" s="6" t="s">
        <v>22</v>
      </c>
      <c r="I67" s="44"/>
      <c r="J67" s="27" t="s">
        <v>23</v>
      </c>
      <c r="K67" s="7" t="s">
        <v>21</v>
      </c>
      <c r="L67" s="8"/>
      <c r="M67" s="6"/>
      <c r="N67" s="28"/>
      <c r="O67" s="28"/>
      <c r="P67" s="26"/>
      <c r="Q67" s="26"/>
    </row>
    <row r="68" spans="1:17" s="25" customFormat="1">
      <c r="A68" s="25">
        <v>67</v>
      </c>
      <c r="B68" s="40"/>
      <c r="C68" s="6" t="s">
        <v>194</v>
      </c>
      <c r="D68" s="6" t="s">
        <v>218</v>
      </c>
      <c r="E68" s="5" t="s">
        <v>21</v>
      </c>
      <c r="F68" s="5" t="s">
        <v>21</v>
      </c>
      <c r="G68" s="5" t="s">
        <v>21</v>
      </c>
      <c r="H68" s="6" t="s">
        <v>22</v>
      </c>
      <c r="I68" s="44"/>
      <c r="J68" s="27" t="s">
        <v>23</v>
      </c>
      <c r="K68" s="7" t="s">
        <v>21</v>
      </c>
      <c r="L68" s="8"/>
      <c r="M68" s="6"/>
      <c r="N68" s="28"/>
      <c r="O68" s="28"/>
      <c r="P68" s="26"/>
      <c r="Q68" s="26"/>
    </row>
    <row r="69" spans="1:17" s="25" customFormat="1">
      <c r="A69" s="25">
        <v>68</v>
      </c>
      <c r="B69" s="40"/>
      <c r="C69" s="6" t="s">
        <v>199</v>
      </c>
      <c r="D69" s="6" t="s">
        <v>219</v>
      </c>
      <c r="E69" s="5" t="s">
        <v>21</v>
      </c>
      <c r="F69" s="5" t="s">
        <v>21</v>
      </c>
      <c r="G69" s="5" t="s">
        <v>21</v>
      </c>
      <c r="H69" s="6" t="s">
        <v>22</v>
      </c>
      <c r="I69" s="44"/>
      <c r="J69" s="27" t="s">
        <v>23</v>
      </c>
      <c r="K69" s="7" t="s">
        <v>21</v>
      </c>
      <c r="L69" s="8"/>
      <c r="M69" s="6"/>
      <c r="N69" s="28"/>
      <c r="O69" s="28"/>
      <c r="P69" s="26"/>
      <c r="Q69" s="26"/>
    </row>
    <row r="70" spans="1:17" s="25" customFormat="1">
      <c r="A70" s="25">
        <v>69</v>
      </c>
      <c r="B70" s="40"/>
      <c r="C70" s="6" t="s">
        <v>204</v>
      </c>
      <c r="D70" s="6" t="s">
        <v>220</v>
      </c>
      <c r="E70" s="5" t="s">
        <v>21</v>
      </c>
      <c r="F70" s="5" t="s">
        <v>21</v>
      </c>
      <c r="G70" s="5" t="s">
        <v>21</v>
      </c>
      <c r="H70" s="6" t="s">
        <v>22</v>
      </c>
      <c r="I70" s="44"/>
      <c r="J70" s="27" t="s">
        <v>23</v>
      </c>
      <c r="K70" s="7" t="s">
        <v>21</v>
      </c>
      <c r="L70" s="8"/>
      <c r="M70" s="6"/>
      <c r="N70" s="28"/>
      <c r="O70" s="28"/>
      <c r="P70" s="26"/>
      <c r="Q70" s="26"/>
    </row>
    <row r="71" spans="1:17" s="25" customFormat="1">
      <c r="A71" s="25">
        <v>70</v>
      </c>
      <c r="B71" s="40"/>
      <c r="C71" s="6" t="s">
        <v>209</v>
      </c>
      <c r="D71" s="6" t="s">
        <v>221</v>
      </c>
      <c r="E71" s="5" t="s">
        <v>21</v>
      </c>
      <c r="F71" s="5" t="s">
        <v>21</v>
      </c>
      <c r="G71" s="5" t="s">
        <v>21</v>
      </c>
      <c r="H71" s="6" t="s">
        <v>22</v>
      </c>
      <c r="I71" s="44"/>
      <c r="J71" s="27" t="s">
        <v>23</v>
      </c>
      <c r="K71" s="7" t="s">
        <v>21</v>
      </c>
      <c r="L71" s="8"/>
      <c r="M71" s="6"/>
      <c r="N71" s="28"/>
      <c r="O71" s="28"/>
      <c r="P71" s="26"/>
      <c r="Q71" s="26"/>
    </row>
    <row r="72" spans="1:17" s="25" customFormat="1">
      <c r="A72" s="25">
        <v>71</v>
      </c>
      <c r="B72" s="40">
        <v>3.04</v>
      </c>
      <c r="C72" s="6" t="s">
        <v>222</v>
      </c>
      <c r="D72" s="6" t="s">
        <v>223</v>
      </c>
      <c r="E72" s="5" t="s">
        <v>21</v>
      </c>
      <c r="F72" s="5" t="s">
        <v>21</v>
      </c>
      <c r="G72" s="5" t="s">
        <v>21</v>
      </c>
      <c r="H72" s="6" t="s">
        <v>133</v>
      </c>
      <c r="I72" s="44" t="str">
        <f t="shared" ref="I72:I81" si="0">CONCATENATE("(",C72,"&gt;=5&amp;",C72,"&lt;=99)|",C72,"==-9|",C72,"==.")</f>
        <v>(u3_04_1&gt;=5&amp;u3_04_1&lt;=99)|u3_04_1==-9|u3_04_1==.</v>
      </c>
      <c r="J72" s="27" t="s">
        <v>23</v>
      </c>
      <c r="K72" s="7" t="s">
        <v>21</v>
      </c>
      <c r="L72" s="8"/>
      <c r="M72" s="26"/>
      <c r="N72" s="28"/>
      <c r="O72" s="28"/>
      <c r="P72" s="26"/>
      <c r="Q72" s="26"/>
    </row>
    <row r="73" spans="1:17" s="25" customFormat="1">
      <c r="A73" s="25">
        <v>72</v>
      </c>
      <c r="B73" s="40"/>
      <c r="C73" s="6" t="s">
        <v>224</v>
      </c>
      <c r="D73" s="6" t="s">
        <v>225</v>
      </c>
      <c r="E73" s="5" t="s">
        <v>21</v>
      </c>
      <c r="F73" s="5" t="s">
        <v>21</v>
      </c>
      <c r="G73" s="5" t="s">
        <v>21</v>
      </c>
      <c r="H73" s="6" t="s">
        <v>133</v>
      </c>
      <c r="I73" s="44" t="str">
        <f t="shared" si="0"/>
        <v>(u3_04_2&gt;=5&amp;u3_04_2&lt;=99)|u3_04_2==-9|u3_04_2==.</v>
      </c>
      <c r="J73" s="27" t="s">
        <v>23</v>
      </c>
      <c r="K73" s="7" t="s">
        <v>21</v>
      </c>
      <c r="L73" s="8"/>
      <c r="M73" s="26"/>
      <c r="N73" s="28"/>
      <c r="O73" s="28"/>
      <c r="P73" s="26"/>
      <c r="Q73" s="26"/>
    </row>
    <row r="74" spans="1:17" s="25" customFormat="1">
      <c r="A74" s="25">
        <v>73</v>
      </c>
      <c r="B74" s="40"/>
      <c r="C74" s="6" t="s">
        <v>226</v>
      </c>
      <c r="D74" s="6" t="s">
        <v>227</v>
      </c>
      <c r="E74" s="5" t="s">
        <v>21</v>
      </c>
      <c r="F74" s="5" t="s">
        <v>21</v>
      </c>
      <c r="G74" s="5" t="s">
        <v>21</v>
      </c>
      <c r="H74" s="6" t="s">
        <v>133</v>
      </c>
      <c r="I74" s="44" t="str">
        <f t="shared" si="0"/>
        <v>(u3_04_3&gt;=5&amp;u3_04_3&lt;=99)|u3_04_3==-9|u3_04_3==.</v>
      </c>
      <c r="J74" s="27" t="s">
        <v>23</v>
      </c>
      <c r="K74" s="7" t="s">
        <v>21</v>
      </c>
      <c r="L74" s="8"/>
      <c r="M74" s="26"/>
      <c r="N74" s="28"/>
      <c r="O74" s="28"/>
      <c r="P74" s="26"/>
      <c r="Q74" s="26"/>
    </row>
    <row r="75" spans="1:17" s="25" customFormat="1">
      <c r="A75" s="25">
        <v>74</v>
      </c>
      <c r="B75" s="40"/>
      <c r="C75" s="6" t="s">
        <v>228</v>
      </c>
      <c r="D75" s="6" t="s">
        <v>229</v>
      </c>
      <c r="E75" s="5" t="s">
        <v>21</v>
      </c>
      <c r="F75" s="5" t="s">
        <v>21</v>
      </c>
      <c r="G75" s="5" t="s">
        <v>21</v>
      </c>
      <c r="H75" s="6" t="s">
        <v>133</v>
      </c>
      <c r="I75" s="44" t="str">
        <f t="shared" si="0"/>
        <v>(u3_04_4&gt;=5&amp;u3_04_4&lt;=99)|u3_04_4==-9|u3_04_4==.</v>
      </c>
      <c r="J75" s="27" t="s">
        <v>23</v>
      </c>
      <c r="K75" s="7" t="s">
        <v>21</v>
      </c>
      <c r="L75" s="8"/>
      <c r="M75" s="26"/>
      <c r="N75" s="28"/>
      <c r="O75" s="28"/>
      <c r="P75" s="26"/>
      <c r="Q75" s="26"/>
    </row>
    <row r="76" spans="1:17" s="25" customFormat="1">
      <c r="A76" s="25">
        <v>75</v>
      </c>
      <c r="B76" s="40"/>
      <c r="C76" s="6" t="s">
        <v>230</v>
      </c>
      <c r="D76" s="6" t="s">
        <v>231</v>
      </c>
      <c r="E76" s="5" t="s">
        <v>21</v>
      </c>
      <c r="F76" s="5" t="s">
        <v>21</v>
      </c>
      <c r="G76" s="5" t="s">
        <v>21</v>
      </c>
      <c r="H76" s="6" t="s">
        <v>133</v>
      </c>
      <c r="I76" s="44" t="str">
        <f t="shared" si="0"/>
        <v>(u3_04_5&gt;=5&amp;u3_04_5&lt;=99)|u3_04_5==-9|u3_04_5==.</v>
      </c>
      <c r="J76" s="27" t="s">
        <v>23</v>
      </c>
      <c r="K76" s="7" t="s">
        <v>21</v>
      </c>
      <c r="L76" s="8"/>
      <c r="M76" s="26"/>
      <c r="N76" s="28"/>
      <c r="O76" s="28"/>
      <c r="P76" s="26"/>
      <c r="Q76" s="26"/>
    </row>
    <row r="77" spans="1:17" s="25" customFormat="1">
      <c r="A77" s="25">
        <v>76</v>
      </c>
      <c r="B77" s="40"/>
      <c r="C77" s="6" t="s">
        <v>232</v>
      </c>
      <c r="D77" s="6" t="s">
        <v>233</v>
      </c>
      <c r="E77" s="5" t="s">
        <v>21</v>
      </c>
      <c r="F77" s="5" t="s">
        <v>21</v>
      </c>
      <c r="G77" s="5" t="s">
        <v>21</v>
      </c>
      <c r="H77" s="6" t="s">
        <v>133</v>
      </c>
      <c r="I77" s="44" t="str">
        <f t="shared" si="0"/>
        <v>(u3_04_6&gt;=5&amp;u3_04_6&lt;=99)|u3_04_6==-9|u3_04_6==.</v>
      </c>
      <c r="J77" s="27" t="s">
        <v>23</v>
      </c>
      <c r="K77" s="7" t="s">
        <v>21</v>
      </c>
      <c r="L77" s="8"/>
      <c r="M77" s="26"/>
      <c r="N77" s="28"/>
      <c r="O77" s="28"/>
      <c r="P77" s="26"/>
      <c r="Q77" s="26"/>
    </row>
    <row r="78" spans="1:17" s="25" customFormat="1">
      <c r="A78" s="25">
        <v>77</v>
      </c>
      <c r="B78" s="40"/>
      <c r="C78" s="6" t="s">
        <v>234</v>
      </c>
      <c r="D78" s="6" t="s">
        <v>235</v>
      </c>
      <c r="E78" s="5" t="s">
        <v>21</v>
      </c>
      <c r="F78" s="5" t="s">
        <v>21</v>
      </c>
      <c r="G78" s="5" t="s">
        <v>21</v>
      </c>
      <c r="H78" s="6" t="s">
        <v>133</v>
      </c>
      <c r="I78" s="44" t="str">
        <f t="shared" si="0"/>
        <v>(u3_04_7&gt;=5&amp;u3_04_7&lt;=99)|u3_04_7==-9|u3_04_7==.</v>
      </c>
      <c r="J78" s="27" t="s">
        <v>23</v>
      </c>
      <c r="K78" s="7" t="s">
        <v>21</v>
      </c>
      <c r="L78" s="8"/>
      <c r="M78" s="26"/>
      <c r="N78" s="28"/>
      <c r="O78" s="28"/>
      <c r="P78" s="26"/>
      <c r="Q78" s="26"/>
    </row>
    <row r="79" spans="1:17" s="25" customFormat="1">
      <c r="A79" s="25">
        <v>78</v>
      </c>
      <c r="B79" s="40"/>
      <c r="C79" s="6" t="s">
        <v>236</v>
      </c>
      <c r="D79" s="6" t="s">
        <v>237</v>
      </c>
      <c r="E79" s="5" t="s">
        <v>21</v>
      </c>
      <c r="F79" s="5" t="s">
        <v>21</v>
      </c>
      <c r="G79" s="5" t="s">
        <v>21</v>
      </c>
      <c r="H79" s="6" t="s">
        <v>133</v>
      </c>
      <c r="I79" s="44" t="str">
        <f t="shared" si="0"/>
        <v>(u3_04_8&gt;=5&amp;u3_04_8&lt;=99)|u3_04_8==-9|u3_04_8==.</v>
      </c>
      <c r="J79" s="27" t="s">
        <v>23</v>
      </c>
      <c r="K79" s="7" t="s">
        <v>21</v>
      </c>
      <c r="L79" s="8"/>
      <c r="M79" s="26"/>
      <c r="N79" s="28"/>
      <c r="O79" s="28"/>
      <c r="P79" s="26"/>
      <c r="Q79" s="26"/>
    </row>
    <row r="80" spans="1:17" s="25" customFormat="1">
      <c r="A80" s="25">
        <v>79</v>
      </c>
      <c r="B80" s="40"/>
      <c r="C80" s="6" t="s">
        <v>238</v>
      </c>
      <c r="D80" s="6" t="s">
        <v>239</v>
      </c>
      <c r="E80" s="5" t="s">
        <v>21</v>
      </c>
      <c r="F80" s="5" t="s">
        <v>21</v>
      </c>
      <c r="G80" s="5" t="s">
        <v>21</v>
      </c>
      <c r="H80" s="6" t="s">
        <v>133</v>
      </c>
      <c r="I80" s="44" t="str">
        <f t="shared" si="0"/>
        <v>(u3_04_9&gt;=5&amp;u3_04_9&lt;=99)|u3_04_9==-9|u3_04_9==.</v>
      </c>
      <c r="J80" s="27" t="s">
        <v>23</v>
      </c>
      <c r="K80" s="7" t="s">
        <v>21</v>
      </c>
      <c r="L80" s="8"/>
      <c r="M80" s="26"/>
      <c r="N80" s="28"/>
      <c r="O80" s="28"/>
      <c r="P80" s="26"/>
      <c r="Q80" s="26"/>
    </row>
    <row r="81" spans="1:17" s="25" customFormat="1">
      <c r="A81" s="25">
        <v>80</v>
      </c>
      <c r="B81" s="40"/>
      <c r="C81" s="6" t="s">
        <v>240</v>
      </c>
      <c r="D81" s="6" t="s">
        <v>241</v>
      </c>
      <c r="E81" s="5" t="s">
        <v>21</v>
      </c>
      <c r="F81" s="5" t="s">
        <v>21</v>
      </c>
      <c r="G81" s="5" t="s">
        <v>21</v>
      </c>
      <c r="H81" s="6" t="s">
        <v>133</v>
      </c>
      <c r="I81" s="44" t="str">
        <f t="shared" si="0"/>
        <v>(u3_04_10&gt;=5&amp;u3_04_10&lt;=99)|u3_04_10==-9|u3_04_10==.</v>
      </c>
      <c r="J81" s="27" t="s">
        <v>23</v>
      </c>
      <c r="K81" s="7" t="s">
        <v>21</v>
      </c>
      <c r="L81" s="8"/>
      <c r="M81" s="26"/>
      <c r="N81" s="28"/>
      <c r="O81" s="28"/>
      <c r="P81" s="26"/>
      <c r="Q81" s="26"/>
    </row>
    <row r="82" spans="1:17" s="25" customFormat="1">
      <c r="A82" s="25">
        <v>81</v>
      </c>
      <c r="B82" s="40">
        <v>3.05</v>
      </c>
      <c r="C82" s="6" t="s">
        <v>242</v>
      </c>
      <c r="D82" s="6" t="s">
        <v>243</v>
      </c>
      <c r="E82" s="5" t="s">
        <v>21</v>
      </c>
      <c r="F82" s="5" t="s">
        <v>21</v>
      </c>
      <c r="G82" s="5" t="s">
        <v>21</v>
      </c>
      <c r="H82" s="6" t="s">
        <v>52</v>
      </c>
      <c r="I82" s="44" t="s">
        <v>118</v>
      </c>
      <c r="J82" s="27" t="s">
        <v>23</v>
      </c>
      <c r="K82" s="7" t="s">
        <v>21</v>
      </c>
      <c r="L82" s="8"/>
      <c r="M82" s="26"/>
      <c r="N82" s="28"/>
      <c r="O82" s="28"/>
      <c r="P82" s="26"/>
      <c r="Q82" s="26"/>
    </row>
    <row r="83" spans="1:17" s="25" customFormat="1">
      <c r="A83" s="25">
        <v>82</v>
      </c>
      <c r="B83" s="40"/>
      <c r="C83" s="6" t="s">
        <v>244</v>
      </c>
      <c r="D83" s="6" t="s">
        <v>245</v>
      </c>
      <c r="E83" s="5" t="s">
        <v>21</v>
      </c>
      <c r="F83" s="5" t="s">
        <v>21</v>
      </c>
      <c r="G83" s="5" t="s">
        <v>21</v>
      </c>
      <c r="H83" s="6" t="s">
        <v>52</v>
      </c>
      <c r="I83" s="44" t="s">
        <v>118</v>
      </c>
      <c r="J83" s="27" t="s">
        <v>23</v>
      </c>
      <c r="K83" s="7" t="s">
        <v>21</v>
      </c>
      <c r="L83" s="8"/>
      <c r="M83" s="26"/>
      <c r="N83" s="28"/>
      <c r="O83" s="28"/>
      <c r="P83" s="26"/>
      <c r="Q83" s="26"/>
    </row>
    <row r="84" spans="1:17" s="25" customFormat="1">
      <c r="A84" s="25">
        <v>83</v>
      </c>
      <c r="B84" s="40"/>
      <c r="C84" s="6" t="s">
        <v>246</v>
      </c>
      <c r="D84" s="6" t="s">
        <v>247</v>
      </c>
      <c r="E84" s="5" t="s">
        <v>21</v>
      </c>
      <c r="F84" s="5" t="s">
        <v>21</v>
      </c>
      <c r="G84" s="5" t="s">
        <v>21</v>
      </c>
      <c r="H84" s="6" t="s">
        <v>52</v>
      </c>
      <c r="I84" s="44" t="s">
        <v>118</v>
      </c>
      <c r="J84" s="27" t="s">
        <v>23</v>
      </c>
      <c r="K84" s="7" t="s">
        <v>21</v>
      </c>
      <c r="L84" s="8"/>
      <c r="M84" s="26"/>
      <c r="N84" s="28"/>
      <c r="O84" s="28"/>
      <c r="P84" s="26"/>
      <c r="Q84" s="26"/>
    </row>
    <row r="85" spans="1:17" s="25" customFormat="1">
      <c r="A85" s="25">
        <v>84</v>
      </c>
      <c r="B85" s="40"/>
      <c r="C85" s="6" t="s">
        <v>248</v>
      </c>
      <c r="D85" s="6" t="s">
        <v>249</v>
      </c>
      <c r="E85" s="5" t="s">
        <v>21</v>
      </c>
      <c r="F85" s="5" t="s">
        <v>21</v>
      </c>
      <c r="G85" s="5" t="s">
        <v>21</v>
      </c>
      <c r="H85" s="6" t="s">
        <v>52</v>
      </c>
      <c r="I85" s="44" t="s">
        <v>118</v>
      </c>
      <c r="J85" s="27" t="s">
        <v>23</v>
      </c>
      <c r="K85" s="7" t="s">
        <v>21</v>
      </c>
      <c r="L85" s="8"/>
      <c r="M85" s="26"/>
      <c r="N85" s="28"/>
      <c r="O85" s="28"/>
      <c r="P85" s="26"/>
      <c r="Q85" s="26"/>
    </row>
    <row r="86" spans="1:17" s="25" customFormat="1">
      <c r="A86" s="25">
        <v>85</v>
      </c>
      <c r="B86" s="40"/>
      <c r="C86" s="6" t="s">
        <v>250</v>
      </c>
      <c r="D86" s="6" t="s">
        <v>251</v>
      </c>
      <c r="E86" s="5" t="s">
        <v>21</v>
      </c>
      <c r="F86" s="5" t="s">
        <v>21</v>
      </c>
      <c r="G86" s="5" t="s">
        <v>21</v>
      </c>
      <c r="H86" s="6" t="s">
        <v>52</v>
      </c>
      <c r="I86" s="44" t="s">
        <v>118</v>
      </c>
      <c r="J86" s="27" t="s">
        <v>23</v>
      </c>
      <c r="K86" s="7" t="s">
        <v>21</v>
      </c>
      <c r="L86" s="8"/>
      <c r="M86" s="26"/>
      <c r="N86" s="28"/>
      <c r="O86" s="28"/>
      <c r="P86" s="26"/>
      <c r="Q86" s="26"/>
    </row>
    <row r="87" spans="1:17" s="25" customFormat="1">
      <c r="A87" s="25">
        <v>86</v>
      </c>
      <c r="B87" s="40"/>
      <c r="C87" s="6" t="s">
        <v>252</v>
      </c>
      <c r="D87" s="6" t="s">
        <v>253</v>
      </c>
      <c r="E87" s="5" t="s">
        <v>21</v>
      </c>
      <c r="F87" s="5" t="s">
        <v>21</v>
      </c>
      <c r="G87" s="5" t="s">
        <v>21</v>
      </c>
      <c r="H87" s="6" t="s">
        <v>52</v>
      </c>
      <c r="I87" s="44" t="s">
        <v>118</v>
      </c>
      <c r="J87" s="27" t="s">
        <v>23</v>
      </c>
      <c r="K87" s="7" t="s">
        <v>21</v>
      </c>
      <c r="L87" s="8"/>
      <c r="M87" s="26"/>
      <c r="N87" s="28"/>
      <c r="O87" s="28"/>
      <c r="P87" s="26"/>
      <c r="Q87" s="26"/>
    </row>
    <row r="88" spans="1:17" s="25" customFormat="1">
      <c r="A88" s="25">
        <v>87</v>
      </c>
      <c r="B88" s="40"/>
      <c r="C88" s="6" t="s">
        <v>254</v>
      </c>
      <c r="D88" s="6" t="s">
        <v>255</v>
      </c>
      <c r="E88" s="5" t="s">
        <v>21</v>
      </c>
      <c r="F88" s="5" t="s">
        <v>21</v>
      </c>
      <c r="G88" s="5" t="s">
        <v>21</v>
      </c>
      <c r="H88" s="6" t="s">
        <v>52</v>
      </c>
      <c r="I88" s="44" t="s">
        <v>118</v>
      </c>
      <c r="J88" s="27" t="s">
        <v>23</v>
      </c>
      <c r="K88" s="7" t="s">
        <v>21</v>
      </c>
      <c r="L88" s="8"/>
      <c r="M88" s="26"/>
      <c r="N88" s="28"/>
      <c r="O88" s="28"/>
      <c r="P88" s="26"/>
      <c r="Q88" s="26"/>
    </row>
    <row r="89" spans="1:17" s="25" customFormat="1">
      <c r="A89" s="25">
        <v>88</v>
      </c>
      <c r="B89" s="40"/>
      <c r="C89" s="6" t="s">
        <v>256</v>
      </c>
      <c r="D89" s="6" t="s">
        <v>257</v>
      </c>
      <c r="E89" s="5" t="s">
        <v>21</v>
      </c>
      <c r="F89" s="5" t="s">
        <v>21</v>
      </c>
      <c r="G89" s="5" t="s">
        <v>21</v>
      </c>
      <c r="H89" s="6" t="s">
        <v>52</v>
      </c>
      <c r="I89" s="44" t="s">
        <v>118</v>
      </c>
      <c r="J89" s="27" t="s">
        <v>23</v>
      </c>
      <c r="K89" s="7" t="s">
        <v>21</v>
      </c>
      <c r="L89" s="8"/>
      <c r="M89" s="26"/>
      <c r="N89" s="28"/>
      <c r="O89" s="28"/>
      <c r="P89" s="26"/>
      <c r="Q89" s="26"/>
    </row>
    <row r="90" spans="1:17" s="25" customFormat="1">
      <c r="A90" s="25">
        <v>89</v>
      </c>
      <c r="B90" s="40"/>
      <c r="C90" s="6" t="s">
        <v>258</v>
      </c>
      <c r="D90" s="6" t="s">
        <v>259</v>
      </c>
      <c r="E90" s="5" t="s">
        <v>21</v>
      </c>
      <c r="F90" s="5" t="s">
        <v>21</v>
      </c>
      <c r="G90" s="5" t="s">
        <v>21</v>
      </c>
      <c r="H90" s="6" t="s">
        <v>52</v>
      </c>
      <c r="I90" s="44" t="s">
        <v>118</v>
      </c>
      <c r="J90" s="27" t="s">
        <v>23</v>
      </c>
      <c r="K90" s="7" t="s">
        <v>21</v>
      </c>
      <c r="L90" s="8"/>
      <c r="M90" s="26"/>
      <c r="N90" s="28"/>
      <c r="O90" s="28"/>
      <c r="P90" s="26"/>
      <c r="Q90" s="26"/>
    </row>
    <row r="91" spans="1:17" s="25" customFormat="1">
      <c r="A91" s="25">
        <v>90</v>
      </c>
      <c r="B91" s="40"/>
      <c r="C91" s="6" t="s">
        <v>260</v>
      </c>
      <c r="D91" s="6" t="s">
        <v>261</v>
      </c>
      <c r="E91" s="5" t="s">
        <v>21</v>
      </c>
      <c r="F91" s="5" t="s">
        <v>21</v>
      </c>
      <c r="G91" s="5" t="s">
        <v>21</v>
      </c>
      <c r="H91" s="6" t="s">
        <v>52</v>
      </c>
      <c r="I91" s="44" t="s">
        <v>118</v>
      </c>
      <c r="J91" s="27" t="s">
        <v>23</v>
      </c>
      <c r="K91" s="7" t="s">
        <v>21</v>
      </c>
      <c r="L91" s="8"/>
      <c r="M91" s="26"/>
      <c r="N91" s="28"/>
      <c r="O91" s="28"/>
      <c r="P91" s="26"/>
      <c r="Q91" s="26"/>
    </row>
    <row r="92" spans="1:17" s="25" customFormat="1">
      <c r="A92" s="25">
        <v>91</v>
      </c>
      <c r="B92" s="40">
        <v>3.06</v>
      </c>
      <c r="C92" s="6" t="s">
        <v>262</v>
      </c>
      <c r="D92" s="6" t="s">
        <v>263</v>
      </c>
      <c r="E92" s="5" t="s">
        <v>21</v>
      </c>
      <c r="F92" s="5" t="s">
        <v>21</v>
      </c>
      <c r="G92" s="5" t="s">
        <v>21</v>
      </c>
      <c r="H92" s="6" t="s">
        <v>133</v>
      </c>
      <c r="I92" s="44" t="str">
        <f t="shared" ref="I92:I101" si="1">CONCATENATE("(",C92,"&gt;=1&amp;",C92,"&lt;=52)|",C92,"==-9|",C92,"==.")</f>
        <v>(u3_06_1&gt;=1&amp;u3_06_1&lt;=52)|u3_06_1==-9|u3_06_1==.</v>
      </c>
      <c r="J92" s="27" t="s">
        <v>23</v>
      </c>
      <c r="K92" s="7" t="s">
        <v>21</v>
      </c>
      <c r="L92" s="8"/>
      <c r="M92" s="26"/>
      <c r="N92" s="28"/>
      <c r="O92" s="28"/>
      <c r="P92" s="26"/>
      <c r="Q92" s="26"/>
    </row>
    <row r="93" spans="1:17" s="25" customFormat="1">
      <c r="A93" s="25">
        <v>92</v>
      </c>
      <c r="B93" s="40"/>
      <c r="C93" s="6" t="s">
        <v>264</v>
      </c>
      <c r="D93" s="6" t="s">
        <v>265</v>
      </c>
      <c r="E93" s="5" t="s">
        <v>21</v>
      </c>
      <c r="F93" s="5" t="s">
        <v>21</v>
      </c>
      <c r="G93" s="5" t="s">
        <v>21</v>
      </c>
      <c r="H93" s="6" t="s">
        <v>133</v>
      </c>
      <c r="I93" s="44" t="str">
        <f t="shared" si="1"/>
        <v>(u3_06_2&gt;=1&amp;u3_06_2&lt;=52)|u3_06_2==-9|u3_06_2==.</v>
      </c>
      <c r="J93" s="27" t="s">
        <v>23</v>
      </c>
      <c r="K93" s="7" t="s">
        <v>21</v>
      </c>
      <c r="L93" s="8"/>
      <c r="M93" s="26"/>
      <c r="N93" s="28"/>
      <c r="O93" s="28"/>
      <c r="P93" s="26"/>
      <c r="Q93" s="26"/>
    </row>
    <row r="94" spans="1:17" s="25" customFormat="1">
      <c r="A94" s="25">
        <v>93</v>
      </c>
      <c r="B94" s="40"/>
      <c r="C94" s="6" t="s">
        <v>266</v>
      </c>
      <c r="D94" s="6" t="s">
        <v>267</v>
      </c>
      <c r="E94" s="5" t="s">
        <v>21</v>
      </c>
      <c r="F94" s="5" t="s">
        <v>21</v>
      </c>
      <c r="G94" s="5" t="s">
        <v>21</v>
      </c>
      <c r="H94" s="6" t="s">
        <v>133</v>
      </c>
      <c r="I94" s="44" t="str">
        <f t="shared" si="1"/>
        <v>(u3_06_3&gt;=1&amp;u3_06_3&lt;=52)|u3_06_3==-9|u3_06_3==.</v>
      </c>
      <c r="J94" s="27" t="s">
        <v>23</v>
      </c>
      <c r="K94" s="7" t="s">
        <v>21</v>
      </c>
      <c r="L94" s="8"/>
      <c r="M94" s="26"/>
      <c r="N94" s="28"/>
      <c r="O94" s="28"/>
      <c r="P94" s="26"/>
      <c r="Q94" s="26"/>
    </row>
    <row r="95" spans="1:17" s="25" customFormat="1">
      <c r="A95" s="25">
        <v>94</v>
      </c>
      <c r="B95" s="40"/>
      <c r="C95" s="6" t="s">
        <v>268</v>
      </c>
      <c r="D95" s="6" t="s">
        <v>269</v>
      </c>
      <c r="E95" s="5" t="s">
        <v>21</v>
      </c>
      <c r="F95" s="5" t="s">
        <v>21</v>
      </c>
      <c r="G95" s="5" t="s">
        <v>21</v>
      </c>
      <c r="H95" s="6" t="s">
        <v>133</v>
      </c>
      <c r="I95" s="44" t="str">
        <f t="shared" si="1"/>
        <v>(u3_06_4&gt;=1&amp;u3_06_4&lt;=52)|u3_06_4==-9|u3_06_4==.</v>
      </c>
      <c r="J95" s="27" t="s">
        <v>23</v>
      </c>
      <c r="K95" s="7" t="s">
        <v>21</v>
      </c>
      <c r="L95" s="8"/>
      <c r="M95" s="26"/>
      <c r="N95" s="28"/>
      <c r="O95" s="28"/>
      <c r="P95" s="26"/>
      <c r="Q95" s="26"/>
    </row>
    <row r="96" spans="1:17" s="25" customFormat="1">
      <c r="A96" s="25">
        <v>95</v>
      </c>
      <c r="B96" s="40"/>
      <c r="C96" s="6" t="s">
        <v>270</v>
      </c>
      <c r="D96" s="6" t="s">
        <v>271</v>
      </c>
      <c r="E96" s="5" t="s">
        <v>21</v>
      </c>
      <c r="F96" s="5" t="s">
        <v>21</v>
      </c>
      <c r="G96" s="5" t="s">
        <v>21</v>
      </c>
      <c r="H96" s="6" t="s">
        <v>133</v>
      </c>
      <c r="I96" s="44" t="str">
        <f t="shared" si="1"/>
        <v>(u3_06_5&gt;=1&amp;u3_06_5&lt;=52)|u3_06_5==-9|u3_06_5==.</v>
      </c>
      <c r="J96" s="27" t="s">
        <v>23</v>
      </c>
      <c r="K96" s="7" t="s">
        <v>21</v>
      </c>
      <c r="L96" s="8"/>
      <c r="M96" s="26"/>
      <c r="N96" s="28"/>
      <c r="O96" s="28"/>
      <c r="P96" s="26"/>
      <c r="Q96" s="26"/>
    </row>
    <row r="97" spans="1:17" s="25" customFormat="1">
      <c r="A97" s="25">
        <v>96</v>
      </c>
      <c r="B97" s="40"/>
      <c r="C97" s="6" t="s">
        <v>272</v>
      </c>
      <c r="D97" s="6" t="s">
        <v>273</v>
      </c>
      <c r="E97" s="5" t="s">
        <v>21</v>
      </c>
      <c r="F97" s="5" t="s">
        <v>21</v>
      </c>
      <c r="G97" s="5" t="s">
        <v>21</v>
      </c>
      <c r="H97" s="6" t="s">
        <v>133</v>
      </c>
      <c r="I97" s="44" t="str">
        <f t="shared" si="1"/>
        <v>(u3_06_6&gt;=1&amp;u3_06_6&lt;=52)|u3_06_6==-9|u3_06_6==.</v>
      </c>
      <c r="J97" s="27" t="s">
        <v>23</v>
      </c>
      <c r="K97" s="7" t="s">
        <v>21</v>
      </c>
      <c r="L97" s="8"/>
      <c r="M97" s="26"/>
      <c r="N97" s="28"/>
      <c r="O97" s="28"/>
      <c r="P97" s="26"/>
      <c r="Q97" s="26"/>
    </row>
    <row r="98" spans="1:17" s="25" customFormat="1">
      <c r="A98" s="25">
        <v>97</v>
      </c>
      <c r="B98" s="40"/>
      <c r="C98" s="6" t="s">
        <v>274</v>
      </c>
      <c r="D98" s="6" t="s">
        <v>275</v>
      </c>
      <c r="E98" s="5" t="s">
        <v>21</v>
      </c>
      <c r="F98" s="5" t="s">
        <v>21</v>
      </c>
      <c r="G98" s="5" t="s">
        <v>21</v>
      </c>
      <c r="H98" s="6" t="s">
        <v>133</v>
      </c>
      <c r="I98" s="44" t="str">
        <f t="shared" si="1"/>
        <v>(u3_06_7&gt;=1&amp;u3_06_7&lt;=52)|u3_06_7==-9|u3_06_7==.</v>
      </c>
      <c r="J98" s="27" t="s">
        <v>23</v>
      </c>
      <c r="K98" s="7" t="s">
        <v>21</v>
      </c>
      <c r="L98" s="8"/>
      <c r="M98" s="26"/>
      <c r="N98" s="28"/>
      <c r="O98" s="28"/>
      <c r="P98" s="26"/>
      <c r="Q98" s="26"/>
    </row>
    <row r="99" spans="1:17" s="25" customFormat="1">
      <c r="A99" s="25">
        <v>98</v>
      </c>
      <c r="B99" s="40"/>
      <c r="C99" s="6" t="s">
        <v>276</v>
      </c>
      <c r="D99" s="6" t="s">
        <v>277</v>
      </c>
      <c r="E99" s="5" t="s">
        <v>21</v>
      </c>
      <c r="F99" s="5" t="s">
        <v>21</v>
      </c>
      <c r="G99" s="5" t="s">
        <v>21</v>
      </c>
      <c r="H99" s="6" t="s">
        <v>133</v>
      </c>
      <c r="I99" s="44" t="str">
        <f t="shared" si="1"/>
        <v>(u3_06_8&gt;=1&amp;u3_06_8&lt;=52)|u3_06_8==-9|u3_06_8==.</v>
      </c>
      <c r="J99" s="27" t="s">
        <v>23</v>
      </c>
      <c r="K99" s="7" t="s">
        <v>21</v>
      </c>
      <c r="L99" s="8"/>
      <c r="M99" s="26"/>
      <c r="N99" s="28"/>
      <c r="O99" s="28"/>
      <c r="P99" s="26"/>
      <c r="Q99" s="26"/>
    </row>
    <row r="100" spans="1:17" s="25" customFormat="1">
      <c r="A100" s="25">
        <v>99</v>
      </c>
      <c r="B100" s="40"/>
      <c r="C100" s="6" t="s">
        <v>278</v>
      </c>
      <c r="D100" s="6" t="s">
        <v>279</v>
      </c>
      <c r="E100" s="5" t="s">
        <v>21</v>
      </c>
      <c r="F100" s="5" t="s">
        <v>21</v>
      </c>
      <c r="G100" s="5" t="s">
        <v>21</v>
      </c>
      <c r="H100" s="6" t="s">
        <v>133</v>
      </c>
      <c r="I100" s="44" t="str">
        <f t="shared" si="1"/>
        <v>(u3_06_9&gt;=1&amp;u3_06_9&lt;=52)|u3_06_9==-9|u3_06_9==.</v>
      </c>
      <c r="J100" s="27" t="s">
        <v>23</v>
      </c>
      <c r="K100" s="7" t="s">
        <v>21</v>
      </c>
      <c r="L100" s="8"/>
      <c r="M100" s="26"/>
      <c r="N100" s="28"/>
      <c r="O100" s="28"/>
      <c r="P100" s="26"/>
      <c r="Q100" s="26"/>
    </row>
    <row r="101" spans="1:17" s="25" customFormat="1">
      <c r="A101" s="25">
        <v>100</v>
      </c>
      <c r="B101" s="40"/>
      <c r="C101" s="6" t="s">
        <v>280</v>
      </c>
      <c r="D101" s="6" t="s">
        <v>281</v>
      </c>
      <c r="E101" s="5" t="s">
        <v>21</v>
      </c>
      <c r="F101" s="5" t="s">
        <v>21</v>
      </c>
      <c r="G101" s="5" t="s">
        <v>21</v>
      </c>
      <c r="H101" s="6" t="s">
        <v>133</v>
      </c>
      <c r="I101" s="44" t="str">
        <f t="shared" si="1"/>
        <v>(u3_06_10&gt;=1&amp;u3_06_10&lt;=52)|u3_06_10==-9|u3_06_10==.</v>
      </c>
      <c r="J101" s="27" t="s">
        <v>23</v>
      </c>
      <c r="K101" s="7" t="s">
        <v>21</v>
      </c>
      <c r="L101" s="8"/>
      <c r="M101" s="26"/>
      <c r="N101" s="28"/>
      <c r="O101" s="28"/>
      <c r="P101" s="26"/>
      <c r="Q101" s="26"/>
    </row>
    <row r="102" spans="1:17" s="25" customFormat="1">
      <c r="A102" s="25">
        <v>101</v>
      </c>
      <c r="B102" s="40">
        <v>3.07</v>
      </c>
      <c r="C102" s="6" t="s">
        <v>282</v>
      </c>
      <c r="D102" s="6" t="s">
        <v>283</v>
      </c>
      <c r="E102" s="5" t="s">
        <v>21</v>
      </c>
      <c r="F102" s="5" t="s">
        <v>21</v>
      </c>
      <c r="G102" s="5" t="s">
        <v>21</v>
      </c>
      <c r="H102" s="6" t="s">
        <v>133</v>
      </c>
      <c r="I102" s="44" t="str">
        <f t="shared" ref="I102:I111" si="2">CONCATENATE("(",C102,"&gt;=1&amp;",C102,"&lt;=120|",C102,"==-9|",C102,"==.")</f>
        <v>(u3_07_1&gt;=1&amp;u3_07_1&lt;=120|u3_07_1==-9|u3_07_1==.</v>
      </c>
      <c r="J102" s="27" t="s">
        <v>23</v>
      </c>
      <c r="K102" s="7" t="s">
        <v>21</v>
      </c>
      <c r="L102" s="8"/>
      <c r="M102" s="26"/>
      <c r="N102" s="28"/>
      <c r="O102" s="28"/>
      <c r="P102" s="26"/>
      <c r="Q102" s="26"/>
    </row>
    <row r="103" spans="1:17" s="25" customFormat="1">
      <c r="A103" s="25">
        <v>102</v>
      </c>
      <c r="B103" s="40"/>
      <c r="C103" s="6" t="s">
        <v>284</v>
      </c>
      <c r="D103" s="6" t="s">
        <v>285</v>
      </c>
      <c r="E103" s="5" t="s">
        <v>21</v>
      </c>
      <c r="F103" s="5" t="s">
        <v>21</v>
      </c>
      <c r="G103" s="5" t="s">
        <v>21</v>
      </c>
      <c r="H103" s="6" t="s">
        <v>133</v>
      </c>
      <c r="I103" s="44" t="str">
        <f t="shared" si="2"/>
        <v>(u3_07_2&gt;=1&amp;u3_07_2&lt;=120|u3_07_2==-9|u3_07_2==.</v>
      </c>
      <c r="J103" s="27" t="s">
        <v>23</v>
      </c>
      <c r="K103" s="7" t="s">
        <v>21</v>
      </c>
      <c r="L103" s="8"/>
      <c r="M103" s="26"/>
      <c r="N103" s="28"/>
      <c r="O103" s="28"/>
      <c r="P103" s="26"/>
      <c r="Q103" s="26"/>
    </row>
    <row r="104" spans="1:17" s="25" customFormat="1">
      <c r="A104" s="25">
        <v>103</v>
      </c>
      <c r="B104" s="40"/>
      <c r="C104" s="6" t="s">
        <v>286</v>
      </c>
      <c r="D104" s="6" t="s">
        <v>287</v>
      </c>
      <c r="E104" s="5" t="s">
        <v>21</v>
      </c>
      <c r="F104" s="5" t="s">
        <v>21</v>
      </c>
      <c r="G104" s="5" t="s">
        <v>21</v>
      </c>
      <c r="H104" s="6" t="s">
        <v>133</v>
      </c>
      <c r="I104" s="44" t="str">
        <f t="shared" si="2"/>
        <v>(u3_07_3&gt;=1&amp;u3_07_3&lt;=120|u3_07_3==-9|u3_07_3==.</v>
      </c>
      <c r="J104" s="27" t="s">
        <v>23</v>
      </c>
      <c r="K104" s="7" t="s">
        <v>21</v>
      </c>
      <c r="L104" s="8"/>
      <c r="M104" s="26"/>
      <c r="N104" s="28"/>
      <c r="O104" s="28"/>
      <c r="P104" s="26"/>
      <c r="Q104" s="26"/>
    </row>
    <row r="105" spans="1:17" s="25" customFormat="1">
      <c r="A105" s="25">
        <v>104</v>
      </c>
      <c r="B105" s="40"/>
      <c r="C105" s="6" t="s">
        <v>288</v>
      </c>
      <c r="D105" s="6" t="s">
        <v>289</v>
      </c>
      <c r="E105" s="5" t="s">
        <v>21</v>
      </c>
      <c r="F105" s="5" t="s">
        <v>21</v>
      </c>
      <c r="G105" s="5" t="s">
        <v>21</v>
      </c>
      <c r="H105" s="6" t="s">
        <v>133</v>
      </c>
      <c r="I105" s="44" t="str">
        <f t="shared" si="2"/>
        <v>(u3_07_4&gt;=1&amp;u3_07_4&lt;=120|u3_07_4==-9|u3_07_4==.</v>
      </c>
      <c r="J105" s="27" t="s">
        <v>23</v>
      </c>
      <c r="K105" s="7" t="s">
        <v>21</v>
      </c>
      <c r="L105" s="8"/>
      <c r="M105" s="26"/>
      <c r="N105" s="28"/>
      <c r="O105" s="28"/>
      <c r="P105" s="26"/>
      <c r="Q105" s="26"/>
    </row>
    <row r="106" spans="1:17" s="25" customFormat="1">
      <c r="A106" s="25">
        <v>105</v>
      </c>
      <c r="B106" s="40"/>
      <c r="C106" s="6" t="s">
        <v>290</v>
      </c>
      <c r="D106" s="6" t="s">
        <v>291</v>
      </c>
      <c r="E106" s="5" t="s">
        <v>21</v>
      </c>
      <c r="F106" s="5" t="s">
        <v>21</v>
      </c>
      <c r="G106" s="5" t="s">
        <v>21</v>
      </c>
      <c r="H106" s="6" t="s">
        <v>133</v>
      </c>
      <c r="I106" s="44" t="str">
        <f t="shared" si="2"/>
        <v>(u3_07_5&gt;=1&amp;u3_07_5&lt;=120|u3_07_5==-9|u3_07_5==.</v>
      </c>
      <c r="J106" s="27" t="s">
        <v>23</v>
      </c>
      <c r="K106" s="7" t="s">
        <v>21</v>
      </c>
      <c r="L106" s="8"/>
      <c r="M106" s="26"/>
      <c r="N106" s="28"/>
      <c r="O106" s="28"/>
      <c r="P106" s="26"/>
      <c r="Q106" s="26"/>
    </row>
    <row r="107" spans="1:17" s="25" customFormat="1">
      <c r="A107" s="25">
        <v>106</v>
      </c>
      <c r="B107" s="40"/>
      <c r="C107" s="6" t="s">
        <v>292</v>
      </c>
      <c r="D107" s="6" t="s">
        <v>293</v>
      </c>
      <c r="E107" s="5" t="s">
        <v>21</v>
      </c>
      <c r="F107" s="5" t="s">
        <v>21</v>
      </c>
      <c r="G107" s="5" t="s">
        <v>21</v>
      </c>
      <c r="H107" s="6" t="s">
        <v>133</v>
      </c>
      <c r="I107" s="44" t="str">
        <f t="shared" si="2"/>
        <v>(u3_07_6&gt;=1&amp;u3_07_6&lt;=120|u3_07_6==-9|u3_07_6==.</v>
      </c>
      <c r="J107" s="27" t="s">
        <v>23</v>
      </c>
      <c r="K107" s="7" t="s">
        <v>21</v>
      </c>
      <c r="L107" s="8"/>
      <c r="M107" s="26"/>
      <c r="N107" s="28"/>
      <c r="O107" s="28"/>
      <c r="P107" s="26"/>
      <c r="Q107" s="26"/>
    </row>
    <row r="108" spans="1:17" s="25" customFormat="1">
      <c r="A108" s="25">
        <v>107</v>
      </c>
      <c r="B108" s="40"/>
      <c r="C108" s="6" t="s">
        <v>294</v>
      </c>
      <c r="D108" s="6" t="s">
        <v>295</v>
      </c>
      <c r="E108" s="5" t="s">
        <v>21</v>
      </c>
      <c r="F108" s="5" t="s">
        <v>21</v>
      </c>
      <c r="G108" s="5" t="s">
        <v>21</v>
      </c>
      <c r="H108" s="6" t="s">
        <v>133</v>
      </c>
      <c r="I108" s="44" t="str">
        <f t="shared" si="2"/>
        <v>(u3_07_7&gt;=1&amp;u3_07_7&lt;=120|u3_07_7==-9|u3_07_7==.</v>
      </c>
      <c r="J108" s="27" t="s">
        <v>23</v>
      </c>
      <c r="K108" s="7" t="s">
        <v>21</v>
      </c>
      <c r="L108" s="8"/>
      <c r="M108" s="26"/>
      <c r="N108" s="28"/>
      <c r="O108" s="28"/>
      <c r="P108" s="26"/>
      <c r="Q108" s="26"/>
    </row>
    <row r="109" spans="1:17" s="25" customFormat="1">
      <c r="A109" s="25">
        <v>108</v>
      </c>
      <c r="B109" s="40"/>
      <c r="C109" s="6" t="s">
        <v>296</v>
      </c>
      <c r="D109" s="6" t="s">
        <v>297</v>
      </c>
      <c r="E109" s="5" t="s">
        <v>21</v>
      </c>
      <c r="F109" s="5" t="s">
        <v>21</v>
      </c>
      <c r="G109" s="5" t="s">
        <v>21</v>
      </c>
      <c r="H109" s="6" t="s">
        <v>133</v>
      </c>
      <c r="I109" s="44" t="str">
        <f t="shared" si="2"/>
        <v>(u3_07_8&gt;=1&amp;u3_07_8&lt;=120|u3_07_8==-9|u3_07_8==.</v>
      </c>
      <c r="J109" s="27" t="s">
        <v>23</v>
      </c>
      <c r="K109" s="7" t="s">
        <v>21</v>
      </c>
      <c r="L109" s="8"/>
      <c r="M109" s="26"/>
      <c r="N109" s="28"/>
      <c r="O109" s="28"/>
      <c r="P109" s="26"/>
      <c r="Q109" s="26"/>
    </row>
    <row r="110" spans="1:17" s="25" customFormat="1">
      <c r="A110" s="25">
        <v>109</v>
      </c>
      <c r="B110" s="40"/>
      <c r="C110" s="6" t="s">
        <v>298</v>
      </c>
      <c r="D110" s="6" t="s">
        <v>299</v>
      </c>
      <c r="E110" s="5" t="s">
        <v>21</v>
      </c>
      <c r="F110" s="5" t="s">
        <v>21</v>
      </c>
      <c r="G110" s="5" t="s">
        <v>21</v>
      </c>
      <c r="H110" s="6" t="s">
        <v>133</v>
      </c>
      <c r="I110" s="44" t="str">
        <f t="shared" si="2"/>
        <v>(u3_07_9&gt;=1&amp;u3_07_9&lt;=120|u3_07_9==-9|u3_07_9==.</v>
      </c>
      <c r="J110" s="27" t="s">
        <v>23</v>
      </c>
      <c r="K110" s="7" t="s">
        <v>21</v>
      </c>
      <c r="L110" s="8"/>
      <c r="M110" s="26"/>
      <c r="N110" s="28"/>
      <c r="O110" s="28"/>
      <c r="P110" s="26"/>
      <c r="Q110" s="26"/>
    </row>
    <row r="111" spans="1:17" s="25" customFormat="1">
      <c r="A111" s="25">
        <v>110</v>
      </c>
      <c r="B111" s="40"/>
      <c r="C111" s="6" t="s">
        <v>300</v>
      </c>
      <c r="D111" s="6" t="s">
        <v>301</v>
      </c>
      <c r="E111" s="5" t="s">
        <v>21</v>
      </c>
      <c r="F111" s="5" t="s">
        <v>21</v>
      </c>
      <c r="G111" s="5" t="s">
        <v>21</v>
      </c>
      <c r="H111" s="6" t="s">
        <v>133</v>
      </c>
      <c r="I111" s="44" t="str">
        <f t="shared" si="2"/>
        <v>(u3_07_10&gt;=1&amp;u3_07_10&lt;=120|u3_07_10==-9|u3_07_10==.</v>
      </c>
      <c r="J111" s="27" t="s">
        <v>23</v>
      </c>
      <c r="K111" s="7" t="s">
        <v>21</v>
      </c>
      <c r="L111" s="8"/>
      <c r="M111" s="26"/>
      <c r="N111" s="28"/>
      <c r="O111" s="28"/>
      <c r="P111" s="26"/>
      <c r="Q111" s="26"/>
    </row>
    <row r="112" spans="1:17" s="25" customFormat="1">
      <c r="A112" s="25">
        <v>111</v>
      </c>
      <c r="B112" s="40">
        <v>3.08</v>
      </c>
      <c r="C112" s="6" t="s">
        <v>302</v>
      </c>
      <c r="D112" s="6" t="s">
        <v>303</v>
      </c>
      <c r="E112" s="5" t="s">
        <v>21</v>
      </c>
      <c r="F112" s="5" t="s">
        <v>21</v>
      </c>
      <c r="G112" s="5" t="s">
        <v>21</v>
      </c>
      <c r="H112" s="6" t="s">
        <v>52</v>
      </c>
      <c r="I112" s="12" t="s">
        <v>118</v>
      </c>
      <c r="J112" s="7" t="s">
        <v>21</v>
      </c>
      <c r="K112" s="7" t="s">
        <v>21</v>
      </c>
      <c r="L112" s="8"/>
      <c r="M112" s="6" t="s">
        <v>304</v>
      </c>
      <c r="N112" s="28" t="s">
        <v>305</v>
      </c>
      <c r="O112" s="28" t="s">
        <v>306</v>
      </c>
      <c r="P112" s="26"/>
      <c r="Q112" s="26"/>
    </row>
    <row r="113" spans="1:17" s="25" customFormat="1">
      <c r="A113" s="25">
        <v>112</v>
      </c>
      <c r="B113" s="40"/>
      <c r="C113" s="6" t="s">
        <v>307</v>
      </c>
      <c r="D113" s="6" t="s">
        <v>308</v>
      </c>
      <c r="E113" s="5" t="s">
        <v>21</v>
      </c>
      <c r="F113" s="5" t="s">
        <v>21</v>
      </c>
      <c r="G113" s="5" t="s">
        <v>21</v>
      </c>
      <c r="H113" s="6" t="s">
        <v>52</v>
      </c>
      <c r="I113" s="12" t="s">
        <v>118</v>
      </c>
      <c r="J113" s="7" t="s">
        <v>21</v>
      </c>
      <c r="K113" s="7" t="s">
        <v>21</v>
      </c>
      <c r="L113" s="8"/>
      <c r="M113" s="6" t="s">
        <v>309</v>
      </c>
      <c r="N113" s="28" t="s">
        <v>310</v>
      </c>
      <c r="O113" s="28" t="s">
        <v>311</v>
      </c>
      <c r="P113" s="26"/>
      <c r="Q113" s="26"/>
    </row>
    <row r="114" spans="1:17" s="25" customFormat="1">
      <c r="A114" s="25">
        <v>113</v>
      </c>
      <c r="B114" s="40"/>
      <c r="C114" s="6" t="s">
        <v>312</v>
      </c>
      <c r="D114" s="6" t="s">
        <v>313</v>
      </c>
      <c r="E114" s="5" t="s">
        <v>21</v>
      </c>
      <c r="F114" s="5" t="s">
        <v>21</v>
      </c>
      <c r="G114" s="5" t="s">
        <v>21</v>
      </c>
      <c r="H114" s="6" t="s">
        <v>52</v>
      </c>
      <c r="I114" s="12" t="s">
        <v>118</v>
      </c>
      <c r="J114" s="7" t="s">
        <v>21</v>
      </c>
      <c r="K114" s="7" t="s">
        <v>21</v>
      </c>
      <c r="L114" s="8"/>
      <c r="M114" s="6" t="s">
        <v>314</v>
      </c>
      <c r="N114" s="28" t="s">
        <v>315</v>
      </c>
      <c r="O114" s="28" t="s">
        <v>316</v>
      </c>
      <c r="P114" s="26"/>
      <c r="Q114" s="26"/>
    </row>
    <row r="115" spans="1:17" s="25" customFormat="1">
      <c r="A115" s="25">
        <v>114</v>
      </c>
      <c r="B115" s="40"/>
      <c r="C115" s="6" t="s">
        <v>317</v>
      </c>
      <c r="D115" s="6" t="s">
        <v>318</v>
      </c>
      <c r="E115" s="5" t="s">
        <v>21</v>
      </c>
      <c r="F115" s="5" t="s">
        <v>21</v>
      </c>
      <c r="G115" s="5" t="s">
        <v>21</v>
      </c>
      <c r="H115" s="6" t="s">
        <v>52</v>
      </c>
      <c r="I115" s="12" t="s">
        <v>118</v>
      </c>
      <c r="J115" s="7" t="s">
        <v>21</v>
      </c>
      <c r="K115" s="7" t="s">
        <v>21</v>
      </c>
      <c r="L115" s="8"/>
      <c r="M115" s="6" t="s">
        <v>319</v>
      </c>
      <c r="N115" s="28" t="s">
        <v>320</v>
      </c>
      <c r="O115" s="28" t="s">
        <v>321</v>
      </c>
      <c r="P115" s="26"/>
      <c r="Q115" s="26"/>
    </row>
    <row r="116" spans="1:17" s="25" customFormat="1">
      <c r="A116" s="25">
        <v>115</v>
      </c>
      <c r="B116" s="40"/>
      <c r="C116" s="6" t="s">
        <v>322</v>
      </c>
      <c r="D116" s="6" t="s">
        <v>323</v>
      </c>
      <c r="E116" s="5" t="s">
        <v>21</v>
      </c>
      <c r="F116" s="5" t="s">
        <v>21</v>
      </c>
      <c r="G116" s="5" t="s">
        <v>21</v>
      </c>
      <c r="H116" s="6" t="s">
        <v>52</v>
      </c>
      <c r="I116" s="12" t="s">
        <v>118</v>
      </c>
      <c r="J116" s="7" t="s">
        <v>21</v>
      </c>
      <c r="K116" s="7" t="s">
        <v>21</v>
      </c>
      <c r="L116" s="8"/>
      <c r="M116" s="6" t="s">
        <v>324</v>
      </c>
      <c r="N116" s="28" t="s">
        <v>325</v>
      </c>
      <c r="O116" s="28" t="s">
        <v>326</v>
      </c>
      <c r="P116" s="26"/>
      <c r="Q116" s="26"/>
    </row>
    <row r="117" spans="1:17" s="25" customFormat="1">
      <c r="A117" s="25">
        <v>116</v>
      </c>
      <c r="B117" s="40"/>
      <c r="C117" s="6" t="s">
        <v>327</v>
      </c>
      <c r="D117" s="6" t="s">
        <v>328</v>
      </c>
      <c r="E117" s="5" t="s">
        <v>21</v>
      </c>
      <c r="F117" s="5" t="s">
        <v>21</v>
      </c>
      <c r="G117" s="5" t="s">
        <v>21</v>
      </c>
      <c r="H117" s="6" t="s">
        <v>52</v>
      </c>
      <c r="I117" s="12" t="s">
        <v>118</v>
      </c>
      <c r="J117" s="7" t="s">
        <v>21</v>
      </c>
      <c r="K117" s="7" t="s">
        <v>21</v>
      </c>
      <c r="L117" s="8"/>
      <c r="M117" s="6" t="s">
        <v>329</v>
      </c>
      <c r="N117" s="28" t="s">
        <v>330</v>
      </c>
      <c r="O117" s="28" t="s">
        <v>331</v>
      </c>
      <c r="P117" s="26"/>
      <c r="Q117" s="26"/>
    </row>
    <row r="118" spans="1:17" s="25" customFormat="1">
      <c r="A118" s="25">
        <v>117</v>
      </c>
      <c r="B118" s="40"/>
      <c r="C118" s="6" t="s">
        <v>332</v>
      </c>
      <c r="D118" s="6" t="s">
        <v>333</v>
      </c>
      <c r="E118" s="5" t="s">
        <v>21</v>
      </c>
      <c r="F118" s="5" t="s">
        <v>21</v>
      </c>
      <c r="G118" s="5" t="s">
        <v>21</v>
      </c>
      <c r="H118" s="6" t="s">
        <v>52</v>
      </c>
      <c r="I118" s="12" t="s">
        <v>118</v>
      </c>
      <c r="J118" s="7" t="s">
        <v>21</v>
      </c>
      <c r="K118" s="7" t="s">
        <v>21</v>
      </c>
      <c r="L118" s="8"/>
      <c r="M118" s="6" t="s">
        <v>334</v>
      </c>
      <c r="N118" s="28" t="s">
        <v>335</v>
      </c>
      <c r="O118" s="28" t="s">
        <v>336</v>
      </c>
      <c r="P118" s="26"/>
      <c r="Q118" s="26"/>
    </row>
    <row r="119" spans="1:17" s="25" customFormat="1">
      <c r="A119" s="25">
        <v>118</v>
      </c>
      <c r="B119" s="40"/>
      <c r="C119" s="6" t="s">
        <v>337</v>
      </c>
      <c r="D119" s="6" t="s">
        <v>338</v>
      </c>
      <c r="E119" s="5" t="s">
        <v>21</v>
      </c>
      <c r="F119" s="5" t="s">
        <v>21</v>
      </c>
      <c r="G119" s="5" t="s">
        <v>21</v>
      </c>
      <c r="H119" s="6" t="s">
        <v>52</v>
      </c>
      <c r="I119" s="12" t="s">
        <v>118</v>
      </c>
      <c r="J119" s="7" t="s">
        <v>21</v>
      </c>
      <c r="K119" s="7" t="s">
        <v>21</v>
      </c>
      <c r="L119" s="8"/>
      <c r="M119" s="6" t="s">
        <v>339</v>
      </c>
      <c r="N119" s="28" t="s">
        <v>340</v>
      </c>
      <c r="O119" s="28" t="s">
        <v>341</v>
      </c>
      <c r="P119" s="26"/>
      <c r="Q119" s="26"/>
    </row>
    <row r="120" spans="1:17" s="25" customFormat="1">
      <c r="A120" s="25">
        <v>119</v>
      </c>
      <c r="B120" s="40"/>
      <c r="C120" s="6" t="s">
        <v>342</v>
      </c>
      <c r="D120" s="6" t="s">
        <v>343</v>
      </c>
      <c r="E120" s="5" t="s">
        <v>21</v>
      </c>
      <c r="F120" s="5" t="s">
        <v>21</v>
      </c>
      <c r="G120" s="5" t="s">
        <v>21</v>
      </c>
      <c r="H120" s="6" t="s">
        <v>52</v>
      </c>
      <c r="I120" s="12" t="s">
        <v>118</v>
      </c>
      <c r="J120" s="7" t="s">
        <v>21</v>
      </c>
      <c r="K120" s="7" t="s">
        <v>21</v>
      </c>
      <c r="L120" s="8"/>
      <c r="M120" s="6" t="s">
        <v>344</v>
      </c>
      <c r="N120" s="28" t="s">
        <v>345</v>
      </c>
      <c r="O120" s="28" t="s">
        <v>346</v>
      </c>
      <c r="P120" s="26"/>
      <c r="Q120" s="26"/>
    </row>
    <row r="121" spans="1:17" s="25" customFormat="1">
      <c r="A121" s="25">
        <v>120</v>
      </c>
      <c r="B121" s="40"/>
      <c r="C121" s="6" t="s">
        <v>347</v>
      </c>
      <c r="D121" s="6" t="s">
        <v>348</v>
      </c>
      <c r="E121" s="5" t="s">
        <v>21</v>
      </c>
      <c r="F121" s="5" t="s">
        <v>21</v>
      </c>
      <c r="G121" s="5" t="s">
        <v>21</v>
      </c>
      <c r="H121" s="6" t="s">
        <v>52</v>
      </c>
      <c r="I121" s="12" t="s">
        <v>118</v>
      </c>
      <c r="J121" s="7" t="s">
        <v>21</v>
      </c>
      <c r="K121" s="7" t="s">
        <v>21</v>
      </c>
      <c r="L121" s="8"/>
      <c r="M121" s="6" t="s">
        <v>349</v>
      </c>
      <c r="N121" s="28" t="s">
        <v>350</v>
      </c>
      <c r="O121" s="28" t="s">
        <v>351</v>
      </c>
      <c r="P121" s="26"/>
      <c r="Q121" s="26"/>
    </row>
    <row r="122" spans="1:17" s="25" customFormat="1">
      <c r="A122" s="25">
        <v>121</v>
      </c>
      <c r="B122" s="40">
        <v>3.09</v>
      </c>
      <c r="C122" s="6" t="s">
        <v>304</v>
      </c>
      <c r="D122" s="6" t="s">
        <v>352</v>
      </c>
      <c r="E122" s="5" t="s">
        <v>21</v>
      </c>
      <c r="F122" s="5" t="s">
        <v>21</v>
      </c>
      <c r="G122" s="5" t="s">
        <v>21</v>
      </c>
      <c r="H122" s="6" t="s">
        <v>52</v>
      </c>
      <c r="I122" s="44" t="s">
        <v>123</v>
      </c>
      <c r="J122" s="27" t="s">
        <v>23</v>
      </c>
      <c r="K122" s="7" t="s">
        <v>21</v>
      </c>
      <c r="L122" s="8"/>
      <c r="M122" s="31"/>
      <c r="N122" s="28"/>
      <c r="O122" s="28"/>
      <c r="P122" s="26"/>
      <c r="Q122" s="26"/>
    </row>
    <row r="123" spans="1:17" s="25" customFormat="1">
      <c r="A123" s="25">
        <v>122</v>
      </c>
      <c r="B123" s="40"/>
      <c r="C123" s="6" t="s">
        <v>309</v>
      </c>
      <c r="D123" s="6" t="s">
        <v>353</v>
      </c>
      <c r="E123" s="5" t="s">
        <v>21</v>
      </c>
      <c r="F123" s="5" t="s">
        <v>21</v>
      </c>
      <c r="G123" s="5" t="s">
        <v>21</v>
      </c>
      <c r="H123" s="6" t="s">
        <v>52</v>
      </c>
      <c r="I123" s="44" t="s">
        <v>123</v>
      </c>
      <c r="J123" s="27" t="s">
        <v>23</v>
      </c>
      <c r="K123" s="7" t="s">
        <v>21</v>
      </c>
      <c r="L123" s="8"/>
      <c r="M123" s="26"/>
      <c r="N123" s="28"/>
      <c r="O123" s="28"/>
      <c r="P123" s="26"/>
      <c r="Q123" s="26"/>
    </row>
    <row r="124" spans="1:17" s="25" customFormat="1">
      <c r="A124" s="25">
        <v>123</v>
      </c>
      <c r="B124" s="40"/>
      <c r="C124" s="6" t="s">
        <v>314</v>
      </c>
      <c r="D124" s="6" t="s">
        <v>354</v>
      </c>
      <c r="E124" s="5" t="s">
        <v>21</v>
      </c>
      <c r="F124" s="5" t="s">
        <v>21</v>
      </c>
      <c r="G124" s="5" t="s">
        <v>21</v>
      </c>
      <c r="H124" s="6" t="s">
        <v>52</v>
      </c>
      <c r="I124" s="44" t="s">
        <v>123</v>
      </c>
      <c r="J124" s="27" t="s">
        <v>23</v>
      </c>
      <c r="K124" s="7" t="s">
        <v>21</v>
      </c>
      <c r="L124" s="8"/>
      <c r="M124" s="26"/>
      <c r="N124" s="28"/>
      <c r="O124" s="28"/>
      <c r="P124" s="26"/>
      <c r="Q124" s="26"/>
    </row>
    <row r="125" spans="1:17" s="25" customFormat="1">
      <c r="A125" s="25">
        <v>124</v>
      </c>
      <c r="B125" s="40"/>
      <c r="C125" s="6" t="s">
        <v>319</v>
      </c>
      <c r="D125" s="6" t="s">
        <v>355</v>
      </c>
      <c r="E125" s="5" t="s">
        <v>21</v>
      </c>
      <c r="F125" s="5" t="s">
        <v>21</v>
      </c>
      <c r="G125" s="5" t="s">
        <v>21</v>
      </c>
      <c r="H125" s="6" t="s">
        <v>52</v>
      </c>
      <c r="I125" s="44" t="s">
        <v>123</v>
      </c>
      <c r="J125" s="27" t="s">
        <v>23</v>
      </c>
      <c r="K125" s="7" t="s">
        <v>21</v>
      </c>
      <c r="L125" s="8"/>
      <c r="M125" s="26"/>
      <c r="N125" s="28"/>
      <c r="O125" s="28"/>
      <c r="P125" s="26"/>
      <c r="Q125" s="26"/>
    </row>
    <row r="126" spans="1:17" s="25" customFormat="1">
      <c r="A126" s="25">
        <v>125</v>
      </c>
      <c r="B126" s="40"/>
      <c r="C126" s="6" t="s">
        <v>324</v>
      </c>
      <c r="D126" s="6" t="s">
        <v>356</v>
      </c>
      <c r="E126" s="5" t="s">
        <v>21</v>
      </c>
      <c r="F126" s="5" t="s">
        <v>21</v>
      </c>
      <c r="G126" s="5" t="s">
        <v>21</v>
      </c>
      <c r="H126" s="6" t="s">
        <v>52</v>
      </c>
      <c r="I126" s="44" t="s">
        <v>123</v>
      </c>
      <c r="J126" s="27" t="s">
        <v>23</v>
      </c>
      <c r="K126" s="7" t="s">
        <v>21</v>
      </c>
      <c r="L126" s="8"/>
      <c r="M126" s="26"/>
      <c r="N126" s="28"/>
      <c r="O126" s="28"/>
      <c r="P126" s="26"/>
      <c r="Q126" s="26"/>
    </row>
    <row r="127" spans="1:17" s="25" customFormat="1">
      <c r="A127" s="25">
        <v>126</v>
      </c>
      <c r="B127" s="40"/>
      <c r="C127" s="6" t="s">
        <v>329</v>
      </c>
      <c r="D127" s="6" t="s">
        <v>357</v>
      </c>
      <c r="E127" s="5" t="s">
        <v>21</v>
      </c>
      <c r="F127" s="5" t="s">
        <v>21</v>
      </c>
      <c r="G127" s="5" t="s">
        <v>21</v>
      </c>
      <c r="H127" s="6" t="s">
        <v>52</v>
      </c>
      <c r="I127" s="44" t="s">
        <v>123</v>
      </c>
      <c r="J127" s="27" t="s">
        <v>23</v>
      </c>
      <c r="K127" s="7" t="s">
        <v>21</v>
      </c>
      <c r="L127" s="8"/>
      <c r="M127" s="26"/>
      <c r="N127" s="28"/>
      <c r="O127" s="28"/>
      <c r="P127" s="26"/>
      <c r="Q127" s="26"/>
    </row>
    <row r="128" spans="1:17" s="25" customFormat="1">
      <c r="A128" s="25">
        <v>127</v>
      </c>
      <c r="B128" s="40"/>
      <c r="C128" s="6" t="s">
        <v>334</v>
      </c>
      <c r="D128" s="6" t="s">
        <v>358</v>
      </c>
      <c r="E128" s="5" t="s">
        <v>21</v>
      </c>
      <c r="F128" s="5" t="s">
        <v>21</v>
      </c>
      <c r="G128" s="5" t="s">
        <v>21</v>
      </c>
      <c r="H128" s="6" t="s">
        <v>52</v>
      </c>
      <c r="I128" s="44" t="s">
        <v>123</v>
      </c>
      <c r="J128" s="27" t="s">
        <v>23</v>
      </c>
      <c r="K128" s="7" t="s">
        <v>21</v>
      </c>
      <c r="L128" s="8"/>
      <c r="M128" s="26"/>
      <c r="N128" s="28"/>
      <c r="O128" s="28"/>
      <c r="P128" s="26"/>
      <c r="Q128" s="26"/>
    </row>
    <row r="129" spans="1:17" s="25" customFormat="1">
      <c r="A129" s="25">
        <v>128</v>
      </c>
      <c r="B129" s="40"/>
      <c r="C129" s="6" t="s">
        <v>339</v>
      </c>
      <c r="D129" s="6" t="s">
        <v>359</v>
      </c>
      <c r="E129" s="5" t="s">
        <v>21</v>
      </c>
      <c r="F129" s="5" t="s">
        <v>21</v>
      </c>
      <c r="G129" s="5" t="s">
        <v>21</v>
      </c>
      <c r="H129" s="6" t="s">
        <v>52</v>
      </c>
      <c r="I129" s="44" t="s">
        <v>123</v>
      </c>
      <c r="J129" s="27" t="s">
        <v>23</v>
      </c>
      <c r="K129" s="7" t="s">
        <v>21</v>
      </c>
      <c r="L129" s="8"/>
      <c r="M129" s="26"/>
      <c r="N129" s="28"/>
      <c r="O129" s="28"/>
      <c r="P129" s="26"/>
      <c r="Q129" s="26"/>
    </row>
    <row r="130" spans="1:17" s="25" customFormat="1">
      <c r="A130" s="25">
        <v>129</v>
      </c>
      <c r="B130" s="40"/>
      <c r="C130" s="6" t="s">
        <v>344</v>
      </c>
      <c r="D130" s="6" t="s">
        <v>360</v>
      </c>
      <c r="E130" s="5" t="s">
        <v>21</v>
      </c>
      <c r="F130" s="5" t="s">
        <v>21</v>
      </c>
      <c r="G130" s="5" t="s">
        <v>21</v>
      </c>
      <c r="H130" s="6" t="s">
        <v>52</v>
      </c>
      <c r="I130" s="44" t="s">
        <v>123</v>
      </c>
      <c r="J130" s="27" t="s">
        <v>23</v>
      </c>
      <c r="K130" s="7" t="s">
        <v>21</v>
      </c>
      <c r="L130" s="8"/>
      <c r="M130" s="26"/>
      <c r="N130" s="28"/>
      <c r="O130" s="28"/>
      <c r="P130" s="26"/>
      <c r="Q130" s="26"/>
    </row>
    <row r="131" spans="1:17" s="25" customFormat="1">
      <c r="A131" s="25">
        <v>130</v>
      </c>
      <c r="B131" s="40"/>
      <c r="C131" s="6" t="s">
        <v>349</v>
      </c>
      <c r="D131" s="6" t="s">
        <v>361</v>
      </c>
      <c r="E131" s="5" t="s">
        <v>21</v>
      </c>
      <c r="F131" s="5" t="s">
        <v>21</v>
      </c>
      <c r="G131" s="5" t="s">
        <v>21</v>
      </c>
      <c r="H131" s="6" t="s">
        <v>52</v>
      </c>
      <c r="I131" s="44" t="s">
        <v>123</v>
      </c>
      <c r="J131" s="27" t="s">
        <v>23</v>
      </c>
      <c r="K131" s="7" t="s">
        <v>21</v>
      </c>
      <c r="L131" s="8"/>
      <c r="M131" s="26"/>
      <c r="N131" s="28"/>
      <c r="O131" s="28"/>
      <c r="P131" s="26"/>
      <c r="Q131" s="26"/>
    </row>
    <row r="132" spans="1:17" s="25" customFormat="1">
      <c r="A132" s="25">
        <v>131</v>
      </c>
      <c r="B132" s="40">
        <v>3.1</v>
      </c>
      <c r="C132" s="9" t="s">
        <v>362</v>
      </c>
      <c r="D132" s="6" t="s">
        <v>363</v>
      </c>
      <c r="E132" s="5" t="s">
        <v>21</v>
      </c>
      <c r="F132" s="5" t="s">
        <v>21</v>
      </c>
      <c r="G132" s="5" t="s">
        <v>21</v>
      </c>
      <c r="H132" s="6" t="s">
        <v>52</v>
      </c>
      <c r="I132" s="44" t="s">
        <v>118</v>
      </c>
      <c r="J132" s="27" t="s">
        <v>23</v>
      </c>
      <c r="K132" s="7" t="s">
        <v>21</v>
      </c>
      <c r="L132" s="8"/>
      <c r="M132" s="26"/>
      <c r="N132" s="28"/>
      <c r="O132" s="28"/>
      <c r="P132" s="26"/>
      <c r="Q132" s="26"/>
    </row>
    <row r="133" spans="1:17" s="25" customFormat="1">
      <c r="A133" s="25">
        <v>132</v>
      </c>
      <c r="B133" s="40"/>
      <c r="C133" s="9" t="s">
        <v>364</v>
      </c>
      <c r="D133" s="6" t="s">
        <v>365</v>
      </c>
      <c r="E133" s="5" t="s">
        <v>21</v>
      </c>
      <c r="F133" s="5" t="s">
        <v>21</v>
      </c>
      <c r="G133" s="5" t="s">
        <v>21</v>
      </c>
      <c r="H133" s="6" t="s">
        <v>52</v>
      </c>
      <c r="I133" s="44" t="s">
        <v>118</v>
      </c>
      <c r="J133" s="27" t="s">
        <v>23</v>
      </c>
      <c r="K133" s="7" t="s">
        <v>21</v>
      </c>
      <c r="L133" s="8"/>
      <c r="M133" s="26"/>
      <c r="N133" s="28"/>
      <c r="O133" s="28"/>
      <c r="P133" s="26"/>
      <c r="Q133" s="26"/>
    </row>
    <row r="134" spans="1:17" s="25" customFormat="1">
      <c r="A134" s="25">
        <v>133</v>
      </c>
      <c r="B134" s="40"/>
      <c r="C134" s="9" t="s">
        <v>366</v>
      </c>
      <c r="D134" s="6" t="s">
        <v>367</v>
      </c>
      <c r="E134" s="5" t="s">
        <v>21</v>
      </c>
      <c r="F134" s="5" t="s">
        <v>21</v>
      </c>
      <c r="G134" s="5" t="s">
        <v>21</v>
      </c>
      <c r="H134" s="6" t="s">
        <v>52</v>
      </c>
      <c r="I134" s="44" t="s">
        <v>118</v>
      </c>
      <c r="J134" s="27" t="s">
        <v>23</v>
      </c>
      <c r="K134" s="7" t="s">
        <v>21</v>
      </c>
      <c r="L134" s="8"/>
      <c r="M134" s="26"/>
      <c r="N134" s="28"/>
      <c r="O134" s="28"/>
      <c r="P134" s="26"/>
      <c r="Q134" s="26"/>
    </row>
    <row r="135" spans="1:17" s="25" customFormat="1">
      <c r="A135" s="25">
        <v>134</v>
      </c>
      <c r="B135" s="40"/>
      <c r="C135" s="9" t="s">
        <v>368</v>
      </c>
      <c r="D135" s="6" t="s">
        <v>369</v>
      </c>
      <c r="E135" s="5" t="s">
        <v>21</v>
      </c>
      <c r="F135" s="5" t="s">
        <v>21</v>
      </c>
      <c r="G135" s="5" t="s">
        <v>21</v>
      </c>
      <c r="H135" s="6" t="s">
        <v>52</v>
      </c>
      <c r="I135" s="44" t="s">
        <v>118</v>
      </c>
      <c r="J135" s="27" t="s">
        <v>23</v>
      </c>
      <c r="K135" s="7" t="s">
        <v>21</v>
      </c>
      <c r="L135" s="8"/>
      <c r="M135" s="26"/>
      <c r="N135" s="28"/>
      <c r="O135" s="28"/>
      <c r="P135" s="26"/>
      <c r="Q135" s="26"/>
    </row>
    <row r="136" spans="1:17" s="25" customFormat="1">
      <c r="A136" s="25">
        <v>135</v>
      </c>
      <c r="B136" s="40"/>
      <c r="C136" s="9" t="s">
        <v>370</v>
      </c>
      <c r="D136" s="6" t="s">
        <v>371</v>
      </c>
      <c r="E136" s="5" t="s">
        <v>21</v>
      </c>
      <c r="F136" s="5" t="s">
        <v>21</v>
      </c>
      <c r="G136" s="5" t="s">
        <v>21</v>
      </c>
      <c r="H136" s="6" t="s">
        <v>52</v>
      </c>
      <c r="I136" s="44" t="s">
        <v>118</v>
      </c>
      <c r="J136" s="27" t="s">
        <v>23</v>
      </c>
      <c r="K136" s="7" t="s">
        <v>21</v>
      </c>
      <c r="L136" s="8"/>
      <c r="M136" s="26"/>
      <c r="N136" s="28"/>
      <c r="O136" s="28"/>
      <c r="P136" s="26"/>
      <c r="Q136" s="26"/>
    </row>
    <row r="137" spans="1:17" s="25" customFormat="1">
      <c r="A137" s="25">
        <v>136</v>
      </c>
      <c r="B137" s="40"/>
      <c r="C137" s="9" t="s">
        <v>372</v>
      </c>
      <c r="D137" s="6" t="s">
        <v>373</v>
      </c>
      <c r="E137" s="5" t="s">
        <v>21</v>
      </c>
      <c r="F137" s="5" t="s">
        <v>21</v>
      </c>
      <c r="G137" s="5" t="s">
        <v>21</v>
      </c>
      <c r="H137" s="6" t="s">
        <v>52</v>
      </c>
      <c r="I137" s="44" t="s">
        <v>118</v>
      </c>
      <c r="J137" s="27" t="s">
        <v>23</v>
      </c>
      <c r="K137" s="7" t="s">
        <v>21</v>
      </c>
      <c r="L137" s="8"/>
      <c r="M137" s="26"/>
      <c r="N137" s="28"/>
      <c r="O137" s="28"/>
      <c r="P137" s="26"/>
      <c r="Q137" s="26"/>
    </row>
    <row r="138" spans="1:17" s="25" customFormat="1">
      <c r="A138" s="25">
        <v>137</v>
      </c>
      <c r="B138" s="40"/>
      <c r="C138" s="9" t="s">
        <v>374</v>
      </c>
      <c r="D138" s="6" t="s">
        <v>375</v>
      </c>
      <c r="E138" s="5" t="s">
        <v>21</v>
      </c>
      <c r="F138" s="5" t="s">
        <v>21</v>
      </c>
      <c r="G138" s="5" t="s">
        <v>21</v>
      </c>
      <c r="H138" s="6" t="s">
        <v>52</v>
      </c>
      <c r="I138" s="44" t="s">
        <v>118</v>
      </c>
      <c r="J138" s="27" t="s">
        <v>23</v>
      </c>
      <c r="K138" s="7" t="s">
        <v>21</v>
      </c>
      <c r="L138" s="8"/>
      <c r="M138" s="26"/>
      <c r="N138" s="28"/>
      <c r="O138" s="28"/>
      <c r="P138" s="26"/>
      <c r="Q138" s="26"/>
    </row>
    <row r="139" spans="1:17" s="25" customFormat="1">
      <c r="A139" s="25">
        <v>138</v>
      </c>
      <c r="B139" s="40"/>
      <c r="C139" s="9" t="s">
        <v>376</v>
      </c>
      <c r="D139" s="6" t="s">
        <v>377</v>
      </c>
      <c r="E139" s="5" t="s">
        <v>21</v>
      </c>
      <c r="F139" s="5" t="s">
        <v>21</v>
      </c>
      <c r="G139" s="5" t="s">
        <v>21</v>
      </c>
      <c r="H139" s="6" t="s">
        <v>52</v>
      </c>
      <c r="I139" s="44" t="s">
        <v>118</v>
      </c>
      <c r="J139" s="27" t="s">
        <v>23</v>
      </c>
      <c r="K139" s="7" t="s">
        <v>21</v>
      </c>
      <c r="L139" s="8"/>
      <c r="M139" s="26"/>
      <c r="N139" s="28"/>
      <c r="O139" s="28"/>
      <c r="P139" s="26"/>
      <c r="Q139" s="26"/>
    </row>
    <row r="140" spans="1:17" s="25" customFormat="1">
      <c r="A140" s="25">
        <v>139</v>
      </c>
      <c r="B140" s="40"/>
      <c r="C140" s="9" t="s">
        <v>378</v>
      </c>
      <c r="D140" s="6" t="s">
        <v>379</v>
      </c>
      <c r="E140" s="5" t="s">
        <v>21</v>
      </c>
      <c r="F140" s="5" t="s">
        <v>21</v>
      </c>
      <c r="G140" s="5" t="s">
        <v>21</v>
      </c>
      <c r="H140" s="6" t="s">
        <v>52</v>
      </c>
      <c r="I140" s="44" t="s">
        <v>118</v>
      </c>
      <c r="J140" s="27" t="s">
        <v>23</v>
      </c>
      <c r="K140" s="7" t="s">
        <v>21</v>
      </c>
      <c r="L140" s="8"/>
      <c r="M140" s="26"/>
      <c r="N140" s="28"/>
      <c r="O140" s="28"/>
      <c r="P140" s="26"/>
      <c r="Q140" s="26"/>
    </row>
    <row r="141" spans="1:17" s="25" customFormat="1">
      <c r="A141" s="25">
        <v>140</v>
      </c>
      <c r="B141" s="40"/>
      <c r="C141" s="9" t="s">
        <v>380</v>
      </c>
      <c r="D141" s="6" t="s">
        <v>381</v>
      </c>
      <c r="E141" s="5" t="s">
        <v>21</v>
      </c>
      <c r="F141" s="5" t="s">
        <v>21</v>
      </c>
      <c r="G141" s="5" t="s">
        <v>21</v>
      </c>
      <c r="H141" s="6" t="s">
        <v>52</v>
      </c>
      <c r="I141" s="44" t="s">
        <v>118</v>
      </c>
      <c r="J141" s="27" t="s">
        <v>23</v>
      </c>
      <c r="K141" s="7" t="s">
        <v>21</v>
      </c>
      <c r="L141" s="8"/>
      <c r="M141" s="26"/>
      <c r="N141" s="28"/>
      <c r="O141" s="28"/>
      <c r="P141" s="26"/>
      <c r="Q141" s="26"/>
    </row>
    <row r="142" spans="1:17" s="25" customFormat="1">
      <c r="A142" s="25">
        <v>141</v>
      </c>
      <c r="B142" s="40">
        <v>3.11</v>
      </c>
      <c r="C142" s="6" t="s">
        <v>382</v>
      </c>
      <c r="D142" s="6" t="s">
        <v>383</v>
      </c>
      <c r="E142" s="5" t="s">
        <v>21</v>
      </c>
      <c r="F142" s="5" t="s">
        <v>21</v>
      </c>
      <c r="G142" s="5" t="s">
        <v>21</v>
      </c>
      <c r="H142" s="6" t="s">
        <v>52</v>
      </c>
      <c r="I142" s="44" t="s">
        <v>118</v>
      </c>
      <c r="J142" s="7" t="s">
        <v>21</v>
      </c>
      <c r="K142" s="7" t="s">
        <v>21</v>
      </c>
      <c r="L142" s="8"/>
      <c r="M142" s="9" t="s">
        <v>384</v>
      </c>
      <c r="N142" s="28" t="s">
        <v>385</v>
      </c>
      <c r="O142" s="28" t="s">
        <v>386</v>
      </c>
      <c r="P142" s="26"/>
      <c r="Q142" s="26"/>
    </row>
    <row r="143" spans="1:17" s="25" customFormat="1">
      <c r="A143" s="25">
        <v>142</v>
      </c>
      <c r="B143" s="40"/>
      <c r="C143" s="6" t="s">
        <v>387</v>
      </c>
      <c r="D143" s="6" t="s">
        <v>388</v>
      </c>
      <c r="E143" s="5" t="s">
        <v>21</v>
      </c>
      <c r="F143" s="5" t="s">
        <v>21</v>
      </c>
      <c r="G143" s="5" t="s">
        <v>21</v>
      </c>
      <c r="H143" s="6" t="s">
        <v>52</v>
      </c>
      <c r="I143" s="44" t="s">
        <v>118</v>
      </c>
      <c r="J143" s="7" t="s">
        <v>21</v>
      </c>
      <c r="K143" s="7" t="s">
        <v>21</v>
      </c>
      <c r="L143" s="8"/>
      <c r="M143" s="9" t="s">
        <v>389</v>
      </c>
      <c r="N143" s="28" t="s">
        <v>390</v>
      </c>
      <c r="O143" s="28" t="s">
        <v>391</v>
      </c>
      <c r="P143" s="26"/>
      <c r="Q143" s="26"/>
    </row>
    <row r="144" spans="1:17" s="25" customFormat="1">
      <c r="A144" s="25">
        <v>143</v>
      </c>
      <c r="B144" s="40"/>
      <c r="C144" s="6" t="s">
        <v>392</v>
      </c>
      <c r="D144" s="6" t="s">
        <v>393</v>
      </c>
      <c r="E144" s="5" t="s">
        <v>21</v>
      </c>
      <c r="F144" s="5" t="s">
        <v>21</v>
      </c>
      <c r="G144" s="5" t="s">
        <v>21</v>
      </c>
      <c r="H144" s="6" t="s">
        <v>52</v>
      </c>
      <c r="I144" s="44" t="s">
        <v>118</v>
      </c>
      <c r="J144" s="7" t="s">
        <v>21</v>
      </c>
      <c r="K144" s="7" t="s">
        <v>21</v>
      </c>
      <c r="L144" s="8"/>
      <c r="M144" s="9" t="s">
        <v>394</v>
      </c>
      <c r="N144" s="28" t="s">
        <v>395</v>
      </c>
      <c r="O144" s="28" t="s">
        <v>396</v>
      </c>
      <c r="P144" s="26"/>
      <c r="Q144" s="26"/>
    </row>
    <row r="145" spans="1:17" s="25" customFormat="1">
      <c r="A145" s="25">
        <v>144</v>
      </c>
      <c r="B145" s="40"/>
      <c r="C145" s="6" t="s">
        <v>397</v>
      </c>
      <c r="D145" s="6" t="s">
        <v>398</v>
      </c>
      <c r="E145" s="5" t="s">
        <v>21</v>
      </c>
      <c r="F145" s="5" t="s">
        <v>21</v>
      </c>
      <c r="G145" s="5" t="s">
        <v>21</v>
      </c>
      <c r="H145" s="6" t="s">
        <v>52</v>
      </c>
      <c r="I145" s="44" t="s">
        <v>118</v>
      </c>
      <c r="J145" s="7" t="s">
        <v>21</v>
      </c>
      <c r="K145" s="7" t="s">
        <v>21</v>
      </c>
      <c r="L145" s="8"/>
      <c r="M145" s="9" t="s">
        <v>399</v>
      </c>
      <c r="N145" s="28" t="s">
        <v>400</v>
      </c>
      <c r="O145" s="28" t="s">
        <v>401</v>
      </c>
      <c r="P145" s="26"/>
      <c r="Q145" s="26"/>
    </row>
    <row r="146" spans="1:17" s="25" customFormat="1">
      <c r="A146" s="25">
        <v>145</v>
      </c>
      <c r="B146" s="40"/>
      <c r="C146" s="6" t="s">
        <v>402</v>
      </c>
      <c r="D146" s="6" t="s">
        <v>403</v>
      </c>
      <c r="E146" s="5" t="s">
        <v>21</v>
      </c>
      <c r="F146" s="5" t="s">
        <v>21</v>
      </c>
      <c r="G146" s="5" t="s">
        <v>21</v>
      </c>
      <c r="H146" s="6" t="s">
        <v>52</v>
      </c>
      <c r="I146" s="44" t="s">
        <v>118</v>
      </c>
      <c r="J146" s="7" t="s">
        <v>21</v>
      </c>
      <c r="K146" s="7" t="s">
        <v>21</v>
      </c>
      <c r="L146" s="8"/>
      <c r="M146" s="9" t="s">
        <v>404</v>
      </c>
      <c r="N146" s="28" t="s">
        <v>405</v>
      </c>
      <c r="O146" s="28" t="s">
        <v>406</v>
      </c>
      <c r="P146" s="26"/>
      <c r="Q146" s="26"/>
    </row>
    <row r="147" spans="1:17" s="25" customFormat="1">
      <c r="A147" s="25">
        <v>146</v>
      </c>
      <c r="B147" s="40"/>
      <c r="C147" s="6" t="s">
        <v>407</v>
      </c>
      <c r="D147" s="6" t="s">
        <v>408</v>
      </c>
      <c r="E147" s="5" t="s">
        <v>21</v>
      </c>
      <c r="F147" s="5" t="s">
        <v>21</v>
      </c>
      <c r="G147" s="5" t="s">
        <v>21</v>
      </c>
      <c r="H147" s="6" t="s">
        <v>52</v>
      </c>
      <c r="I147" s="44" t="s">
        <v>118</v>
      </c>
      <c r="J147" s="7" t="s">
        <v>21</v>
      </c>
      <c r="K147" s="7" t="s">
        <v>21</v>
      </c>
      <c r="L147" s="8"/>
      <c r="M147" s="9" t="s">
        <v>409</v>
      </c>
      <c r="N147" s="28" t="s">
        <v>410</v>
      </c>
      <c r="O147" s="28" t="s">
        <v>411</v>
      </c>
      <c r="P147" s="26"/>
      <c r="Q147" s="26"/>
    </row>
    <row r="148" spans="1:17" s="25" customFormat="1">
      <c r="A148" s="25">
        <v>147</v>
      </c>
      <c r="B148" s="40"/>
      <c r="C148" s="6" t="s">
        <v>412</v>
      </c>
      <c r="D148" s="6" t="s">
        <v>413</v>
      </c>
      <c r="E148" s="5" t="s">
        <v>21</v>
      </c>
      <c r="F148" s="5" t="s">
        <v>21</v>
      </c>
      <c r="G148" s="5" t="s">
        <v>21</v>
      </c>
      <c r="H148" s="6" t="s">
        <v>52</v>
      </c>
      <c r="I148" s="44" t="s">
        <v>118</v>
      </c>
      <c r="J148" s="7" t="s">
        <v>21</v>
      </c>
      <c r="K148" s="7" t="s">
        <v>21</v>
      </c>
      <c r="L148" s="8"/>
      <c r="M148" s="9" t="s">
        <v>414</v>
      </c>
      <c r="N148" s="28" t="s">
        <v>415</v>
      </c>
      <c r="O148" s="28" t="s">
        <v>416</v>
      </c>
      <c r="P148" s="26"/>
      <c r="Q148" s="26"/>
    </row>
    <row r="149" spans="1:17" s="25" customFormat="1">
      <c r="A149" s="25">
        <v>148</v>
      </c>
      <c r="B149" s="40"/>
      <c r="C149" s="6" t="s">
        <v>417</v>
      </c>
      <c r="D149" s="6" t="s">
        <v>418</v>
      </c>
      <c r="E149" s="5" t="s">
        <v>21</v>
      </c>
      <c r="F149" s="5" t="s">
        <v>21</v>
      </c>
      <c r="G149" s="5" t="s">
        <v>21</v>
      </c>
      <c r="H149" s="6" t="s">
        <v>52</v>
      </c>
      <c r="I149" s="44" t="s">
        <v>118</v>
      </c>
      <c r="J149" s="7" t="s">
        <v>21</v>
      </c>
      <c r="K149" s="7" t="s">
        <v>21</v>
      </c>
      <c r="L149" s="8"/>
      <c r="M149" s="9" t="s">
        <v>419</v>
      </c>
      <c r="N149" s="28" t="s">
        <v>420</v>
      </c>
      <c r="O149" s="28" t="s">
        <v>421</v>
      </c>
      <c r="P149" s="26"/>
      <c r="Q149" s="26"/>
    </row>
    <row r="150" spans="1:17" s="25" customFormat="1">
      <c r="A150" s="25">
        <v>149</v>
      </c>
      <c r="B150" s="40"/>
      <c r="C150" s="6" t="s">
        <v>422</v>
      </c>
      <c r="D150" s="6" t="s">
        <v>423</v>
      </c>
      <c r="E150" s="5" t="s">
        <v>21</v>
      </c>
      <c r="F150" s="5" t="s">
        <v>21</v>
      </c>
      <c r="G150" s="5" t="s">
        <v>21</v>
      </c>
      <c r="H150" s="6" t="s">
        <v>52</v>
      </c>
      <c r="I150" s="44" t="s">
        <v>118</v>
      </c>
      <c r="J150" s="7" t="s">
        <v>21</v>
      </c>
      <c r="K150" s="7" t="s">
        <v>21</v>
      </c>
      <c r="L150" s="8"/>
      <c r="M150" s="9" t="s">
        <v>424</v>
      </c>
      <c r="N150" s="28" t="s">
        <v>425</v>
      </c>
      <c r="O150" s="28" t="s">
        <v>426</v>
      </c>
      <c r="P150" s="26"/>
      <c r="Q150" s="26"/>
    </row>
    <row r="151" spans="1:17" s="25" customFormat="1">
      <c r="A151" s="25">
        <v>150</v>
      </c>
      <c r="B151" s="40"/>
      <c r="C151" s="6" t="s">
        <v>427</v>
      </c>
      <c r="D151" s="6" t="s">
        <v>428</v>
      </c>
      <c r="E151" s="5" t="s">
        <v>21</v>
      </c>
      <c r="F151" s="5" t="s">
        <v>21</v>
      </c>
      <c r="G151" s="5" t="s">
        <v>21</v>
      </c>
      <c r="H151" s="6" t="s">
        <v>52</v>
      </c>
      <c r="I151" s="44" t="s">
        <v>118</v>
      </c>
      <c r="J151" s="7" t="s">
        <v>21</v>
      </c>
      <c r="K151" s="7" t="s">
        <v>21</v>
      </c>
      <c r="L151" s="8"/>
      <c r="M151" s="9" t="s">
        <v>429</v>
      </c>
      <c r="N151" s="28" t="s">
        <v>430</v>
      </c>
      <c r="O151" s="28" t="s">
        <v>431</v>
      </c>
      <c r="P151" s="26"/>
      <c r="Q151" s="26"/>
    </row>
    <row r="152" spans="1:17" s="25" customFormat="1">
      <c r="A152" s="25">
        <v>151</v>
      </c>
      <c r="B152" s="40">
        <v>3.12</v>
      </c>
      <c r="C152" s="9" t="s">
        <v>384</v>
      </c>
      <c r="D152" s="6" t="s">
        <v>432</v>
      </c>
      <c r="E152" s="5" t="s">
        <v>21</v>
      </c>
      <c r="F152" s="5" t="s">
        <v>21</v>
      </c>
      <c r="G152" s="5" t="s">
        <v>21</v>
      </c>
      <c r="H152" s="6" t="s">
        <v>133</v>
      </c>
      <c r="I152" s="44" t="str">
        <f t="shared" ref="I152:I161" si="3">CONCATENATE(C152,"&gt;=0|",C152,"==-9")</f>
        <v>u3_12_1&gt;=0|u3_12_1==-9</v>
      </c>
      <c r="J152" s="27" t="s">
        <v>23</v>
      </c>
      <c r="K152" s="7" t="s">
        <v>21</v>
      </c>
      <c r="L152" s="8"/>
      <c r="M152" s="26"/>
      <c r="N152" s="28"/>
      <c r="O152" s="28"/>
      <c r="P152" s="26"/>
      <c r="Q152" s="26"/>
    </row>
    <row r="153" spans="1:17" s="25" customFormat="1">
      <c r="A153" s="25">
        <v>152</v>
      </c>
      <c r="B153" s="40"/>
      <c r="C153" s="9" t="s">
        <v>389</v>
      </c>
      <c r="D153" s="6" t="s">
        <v>433</v>
      </c>
      <c r="E153" s="5" t="s">
        <v>21</v>
      </c>
      <c r="F153" s="5" t="s">
        <v>21</v>
      </c>
      <c r="G153" s="5" t="s">
        <v>21</v>
      </c>
      <c r="H153" s="6" t="s">
        <v>133</v>
      </c>
      <c r="I153" s="44" t="str">
        <f t="shared" si="3"/>
        <v>u3_12_2&gt;=0|u3_12_2==-9</v>
      </c>
      <c r="J153" s="27" t="s">
        <v>23</v>
      </c>
      <c r="K153" s="7" t="s">
        <v>21</v>
      </c>
      <c r="L153" s="8"/>
      <c r="M153" s="26"/>
      <c r="N153" s="28"/>
      <c r="O153" s="28"/>
      <c r="P153" s="26"/>
      <c r="Q153" s="26"/>
    </row>
    <row r="154" spans="1:17" s="25" customFormat="1">
      <c r="A154" s="25">
        <v>153</v>
      </c>
      <c r="B154" s="40"/>
      <c r="C154" s="9" t="s">
        <v>394</v>
      </c>
      <c r="D154" s="6" t="s">
        <v>434</v>
      </c>
      <c r="E154" s="5" t="s">
        <v>21</v>
      </c>
      <c r="F154" s="5" t="s">
        <v>21</v>
      </c>
      <c r="G154" s="5" t="s">
        <v>21</v>
      </c>
      <c r="H154" s="6" t="s">
        <v>133</v>
      </c>
      <c r="I154" s="44" t="str">
        <f t="shared" si="3"/>
        <v>u3_12_3&gt;=0|u3_12_3==-9</v>
      </c>
      <c r="J154" s="27" t="s">
        <v>23</v>
      </c>
      <c r="K154" s="7" t="s">
        <v>21</v>
      </c>
      <c r="L154" s="8"/>
      <c r="M154" s="26"/>
      <c r="N154" s="28"/>
      <c r="O154" s="28"/>
      <c r="P154" s="26"/>
      <c r="Q154" s="26"/>
    </row>
    <row r="155" spans="1:17" s="25" customFormat="1">
      <c r="A155" s="25">
        <v>154</v>
      </c>
      <c r="B155" s="40"/>
      <c r="C155" s="9" t="s">
        <v>399</v>
      </c>
      <c r="D155" s="6" t="s">
        <v>435</v>
      </c>
      <c r="E155" s="5" t="s">
        <v>21</v>
      </c>
      <c r="F155" s="5" t="s">
        <v>21</v>
      </c>
      <c r="G155" s="5" t="s">
        <v>21</v>
      </c>
      <c r="H155" s="6" t="s">
        <v>133</v>
      </c>
      <c r="I155" s="44" t="str">
        <f t="shared" si="3"/>
        <v>u3_12_4&gt;=0|u3_12_4==-9</v>
      </c>
      <c r="J155" s="27" t="s">
        <v>23</v>
      </c>
      <c r="K155" s="7" t="s">
        <v>21</v>
      </c>
      <c r="L155" s="8"/>
      <c r="M155" s="26"/>
      <c r="N155" s="28"/>
      <c r="O155" s="28"/>
      <c r="P155" s="26"/>
      <c r="Q155" s="26"/>
    </row>
    <row r="156" spans="1:17" s="25" customFormat="1">
      <c r="A156" s="25">
        <v>155</v>
      </c>
      <c r="B156" s="40"/>
      <c r="C156" s="9" t="s">
        <v>404</v>
      </c>
      <c r="D156" s="6" t="s">
        <v>436</v>
      </c>
      <c r="E156" s="5" t="s">
        <v>21</v>
      </c>
      <c r="F156" s="5" t="s">
        <v>21</v>
      </c>
      <c r="G156" s="5" t="s">
        <v>21</v>
      </c>
      <c r="H156" s="6" t="s">
        <v>133</v>
      </c>
      <c r="I156" s="44" t="str">
        <f t="shared" si="3"/>
        <v>u3_12_5&gt;=0|u3_12_5==-9</v>
      </c>
      <c r="J156" s="27" t="s">
        <v>23</v>
      </c>
      <c r="K156" s="7" t="s">
        <v>21</v>
      </c>
      <c r="L156" s="8"/>
      <c r="M156" s="26"/>
      <c r="N156" s="28"/>
      <c r="O156" s="28"/>
      <c r="P156" s="26"/>
      <c r="Q156" s="26"/>
    </row>
    <row r="157" spans="1:17" s="25" customFormat="1">
      <c r="A157" s="25">
        <v>156</v>
      </c>
      <c r="B157" s="40"/>
      <c r="C157" s="9" t="s">
        <v>409</v>
      </c>
      <c r="D157" s="6" t="s">
        <v>437</v>
      </c>
      <c r="E157" s="5" t="s">
        <v>21</v>
      </c>
      <c r="F157" s="5" t="s">
        <v>21</v>
      </c>
      <c r="G157" s="5" t="s">
        <v>21</v>
      </c>
      <c r="H157" s="6" t="s">
        <v>133</v>
      </c>
      <c r="I157" s="44" t="str">
        <f t="shared" si="3"/>
        <v>u3_12_6&gt;=0|u3_12_6==-9</v>
      </c>
      <c r="J157" s="27" t="s">
        <v>23</v>
      </c>
      <c r="K157" s="7" t="s">
        <v>21</v>
      </c>
      <c r="L157" s="8"/>
      <c r="M157" s="26"/>
      <c r="N157" s="28"/>
      <c r="O157" s="28"/>
      <c r="P157" s="26"/>
      <c r="Q157" s="26"/>
    </row>
    <row r="158" spans="1:17" s="25" customFormat="1">
      <c r="A158" s="25">
        <v>157</v>
      </c>
      <c r="B158" s="40"/>
      <c r="C158" s="9" t="s">
        <v>414</v>
      </c>
      <c r="D158" s="6" t="s">
        <v>438</v>
      </c>
      <c r="E158" s="5" t="s">
        <v>21</v>
      </c>
      <c r="F158" s="5" t="s">
        <v>21</v>
      </c>
      <c r="G158" s="5" t="s">
        <v>21</v>
      </c>
      <c r="H158" s="6" t="s">
        <v>133</v>
      </c>
      <c r="I158" s="44" t="str">
        <f t="shared" si="3"/>
        <v>u3_12_7&gt;=0|u3_12_7==-9</v>
      </c>
      <c r="J158" s="27" t="s">
        <v>23</v>
      </c>
      <c r="K158" s="7" t="s">
        <v>21</v>
      </c>
      <c r="L158" s="8"/>
      <c r="M158" s="26"/>
      <c r="N158" s="28"/>
      <c r="O158" s="28"/>
      <c r="P158" s="26"/>
      <c r="Q158" s="26"/>
    </row>
    <row r="159" spans="1:17" s="25" customFormat="1">
      <c r="A159" s="25">
        <v>158</v>
      </c>
      <c r="B159" s="40"/>
      <c r="C159" s="9" t="s">
        <v>419</v>
      </c>
      <c r="D159" s="6" t="s">
        <v>439</v>
      </c>
      <c r="E159" s="5" t="s">
        <v>21</v>
      </c>
      <c r="F159" s="5" t="s">
        <v>21</v>
      </c>
      <c r="G159" s="5" t="s">
        <v>21</v>
      </c>
      <c r="H159" s="6" t="s">
        <v>133</v>
      </c>
      <c r="I159" s="44" t="str">
        <f t="shared" si="3"/>
        <v>u3_12_8&gt;=0|u3_12_8==-9</v>
      </c>
      <c r="J159" s="27" t="s">
        <v>23</v>
      </c>
      <c r="K159" s="7" t="s">
        <v>21</v>
      </c>
      <c r="L159" s="8"/>
      <c r="M159" s="26"/>
      <c r="N159" s="28"/>
      <c r="O159" s="28"/>
      <c r="P159" s="26"/>
      <c r="Q159" s="26"/>
    </row>
    <row r="160" spans="1:17" s="25" customFormat="1">
      <c r="A160" s="25">
        <v>159</v>
      </c>
      <c r="B160" s="40"/>
      <c r="C160" s="9" t="s">
        <v>424</v>
      </c>
      <c r="D160" s="6" t="s">
        <v>440</v>
      </c>
      <c r="E160" s="5" t="s">
        <v>21</v>
      </c>
      <c r="F160" s="5" t="s">
        <v>21</v>
      </c>
      <c r="G160" s="5" t="s">
        <v>21</v>
      </c>
      <c r="H160" s="6" t="s">
        <v>133</v>
      </c>
      <c r="I160" s="44" t="str">
        <f t="shared" si="3"/>
        <v>u3_12_9&gt;=0|u3_12_9==-9</v>
      </c>
      <c r="J160" s="27" t="s">
        <v>23</v>
      </c>
      <c r="K160" s="7" t="s">
        <v>21</v>
      </c>
      <c r="L160" s="8"/>
      <c r="M160" s="26"/>
      <c r="N160" s="28"/>
      <c r="O160" s="28"/>
      <c r="P160" s="26"/>
      <c r="Q160" s="26"/>
    </row>
    <row r="161" spans="1:17" s="25" customFormat="1">
      <c r="A161" s="25">
        <v>160</v>
      </c>
      <c r="B161" s="40"/>
      <c r="C161" s="9" t="s">
        <v>429</v>
      </c>
      <c r="D161" s="6" t="s">
        <v>441</v>
      </c>
      <c r="E161" s="5" t="s">
        <v>21</v>
      </c>
      <c r="F161" s="5" t="s">
        <v>21</v>
      </c>
      <c r="G161" s="5" t="s">
        <v>21</v>
      </c>
      <c r="H161" s="6" t="s">
        <v>133</v>
      </c>
      <c r="I161" s="44" t="str">
        <f t="shared" si="3"/>
        <v>u3_12_10&gt;=0|u3_12_10==-9</v>
      </c>
      <c r="J161" s="27" t="s">
        <v>23</v>
      </c>
      <c r="K161" s="7" t="s">
        <v>21</v>
      </c>
      <c r="L161" s="8"/>
      <c r="M161" s="26"/>
      <c r="N161" s="28"/>
      <c r="O161" s="28"/>
      <c r="P161" s="26"/>
      <c r="Q161" s="26"/>
    </row>
    <row r="162" spans="1:17" s="25" customFormat="1">
      <c r="A162" s="25">
        <v>161</v>
      </c>
      <c r="B162" s="40">
        <v>3.13</v>
      </c>
      <c r="C162" s="9" t="s">
        <v>442</v>
      </c>
      <c r="D162" s="6" t="s">
        <v>443</v>
      </c>
      <c r="E162" s="5" t="s">
        <v>21</v>
      </c>
      <c r="F162" s="5" t="s">
        <v>21</v>
      </c>
      <c r="G162" s="5" t="s">
        <v>21</v>
      </c>
      <c r="H162" s="6" t="s">
        <v>52</v>
      </c>
      <c r="I162" s="44" t="s">
        <v>118</v>
      </c>
      <c r="J162" s="7" t="s">
        <v>21</v>
      </c>
      <c r="K162" s="7" t="s">
        <v>21</v>
      </c>
      <c r="L162" s="8"/>
      <c r="M162" s="9" t="s">
        <v>444</v>
      </c>
      <c r="N162" s="28" t="s">
        <v>385</v>
      </c>
      <c r="O162" s="28" t="s">
        <v>386</v>
      </c>
      <c r="P162" s="26"/>
      <c r="Q162" s="26"/>
    </row>
    <row r="163" spans="1:17" s="25" customFormat="1">
      <c r="A163" s="25">
        <v>162</v>
      </c>
      <c r="B163" s="40"/>
      <c r="C163" s="9" t="s">
        <v>445</v>
      </c>
      <c r="D163" s="6" t="s">
        <v>446</v>
      </c>
      <c r="E163" s="5" t="s">
        <v>21</v>
      </c>
      <c r="F163" s="5" t="s">
        <v>21</v>
      </c>
      <c r="G163" s="5" t="s">
        <v>21</v>
      </c>
      <c r="H163" s="6" t="s">
        <v>52</v>
      </c>
      <c r="I163" s="44" t="s">
        <v>118</v>
      </c>
      <c r="J163" s="7" t="s">
        <v>21</v>
      </c>
      <c r="K163" s="7" t="s">
        <v>21</v>
      </c>
      <c r="L163" s="8"/>
      <c r="M163" s="9" t="s">
        <v>447</v>
      </c>
      <c r="N163" s="28" t="s">
        <v>448</v>
      </c>
      <c r="O163" s="28" t="s">
        <v>391</v>
      </c>
      <c r="P163" s="26"/>
      <c r="Q163" s="26"/>
    </row>
    <row r="164" spans="1:17" s="25" customFormat="1">
      <c r="A164" s="25">
        <v>163</v>
      </c>
      <c r="B164" s="40"/>
      <c r="C164" s="9" t="s">
        <v>449</v>
      </c>
      <c r="D164" s="6" t="s">
        <v>450</v>
      </c>
      <c r="E164" s="5" t="s">
        <v>21</v>
      </c>
      <c r="F164" s="5" t="s">
        <v>21</v>
      </c>
      <c r="G164" s="5" t="s">
        <v>21</v>
      </c>
      <c r="H164" s="6" t="s">
        <v>52</v>
      </c>
      <c r="I164" s="44" t="s">
        <v>118</v>
      </c>
      <c r="J164" s="7" t="s">
        <v>21</v>
      </c>
      <c r="K164" s="7" t="s">
        <v>21</v>
      </c>
      <c r="L164" s="8"/>
      <c r="M164" s="9" t="s">
        <v>451</v>
      </c>
      <c r="N164" s="28" t="s">
        <v>395</v>
      </c>
      <c r="O164" s="28" t="s">
        <v>396</v>
      </c>
      <c r="P164" s="26"/>
      <c r="Q164" s="26"/>
    </row>
    <row r="165" spans="1:17" s="25" customFormat="1">
      <c r="A165" s="25">
        <v>164</v>
      </c>
      <c r="B165" s="40"/>
      <c r="C165" s="9" t="s">
        <v>452</v>
      </c>
      <c r="D165" s="6" t="s">
        <v>453</v>
      </c>
      <c r="E165" s="5" t="s">
        <v>21</v>
      </c>
      <c r="F165" s="5" t="s">
        <v>21</v>
      </c>
      <c r="G165" s="5" t="s">
        <v>21</v>
      </c>
      <c r="H165" s="6" t="s">
        <v>52</v>
      </c>
      <c r="I165" s="44" t="s">
        <v>118</v>
      </c>
      <c r="J165" s="7" t="s">
        <v>21</v>
      </c>
      <c r="K165" s="7" t="s">
        <v>21</v>
      </c>
      <c r="L165" s="8"/>
      <c r="M165" s="9" t="s">
        <v>454</v>
      </c>
      <c r="N165" s="28" t="s">
        <v>455</v>
      </c>
      <c r="O165" s="28" t="s">
        <v>401</v>
      </c>
      <c r="P165" s="26"/>
      <c r="Q165" s="26"/>
    </row>
    <row r="166" spans="1:17" s="25" customFormat="1">
      <c r="A166" s="25">
        <v>165</v>
      </c>
      <c r="B166" s="40"/>
      <c r="C166" s="9" t="s">
        <v>456</v>
      </c>
      <c r="D166" s="6" t="s">
        <v>457</v>
      </c>
      <c r="E166" s="5" t="s">
        <v>21</v>
      </c>
      <c r="F166" s="5" t="s">
        <v>21</v>
      </c>
      <c r="G166" s="5" t="s">
        <v>21</v>
      </c>
      <c r="H166" s="6" t="s">
        <v>52</v>
      </c>
      <c r="I166" s="44" t="s">
        <v>118</v>
      </c>
      <c r="J166" s="7" t="s">
        <v>21</v>
      </c>
      <c r="K166" s="7" t="s">
        <v>21</v>
      </c>
      <c r="L166" s="8"/>
      <c r="M166" s="9" t="s">
        <v>458</v>
      </c>
      <c r="N166" s="28" t="s">
        <v>405</v>
      </c>
      <c r="O166" s="28" t="s">
        <v>406</v>
      </c>
      <c r="P166" s="26"/>
      <c r="Q166" s="26"/>
    </row>
    <row r="167" spans="1:17" s="25" customFormat="1">
      <c r="A167" s="25">
        <v>166</v>
      </c>
      <c r="B167" s="40"/>
      <c r="C167" s="9" t="s">
        <v>459</v>
      </c>
      <c r="D167" s="6" t="s">
        <v>460</v>
      </c>
      <c r="E167" s="5" t="s">
        <v>21</v>
      </c>
      <c r="F167" s="5" t="s">
        <v>21</v>
      </c>
      <c r="G167" s="5" t="s">
        <v>21</v>
      </c>
      <c r="H167" s="6" t="s">
        <v>52</v>
      </c>
      <c r="I167" s="44" t="s">
        <v>118</v>
      </c>
      <c r="J167" s="7" t="s">
        <v>21</v>
      </c>
      <c r="K167" s="7" t="s">
        <v>21</v>
      </c>
      <c r="L167" s="8"/>
      <c r="M167" s="9" t="s">
        <v>461</v>
      </c>
      <c r="N167" s="28" t="s">
        <v>462</v>
      </c>
      <c r="O167" s="28" t="s">
        <v>411</v>
      </c>
      <c r="P167" s="26"/>
      <c r="Q167" s="26"/>
    </row>
    <row r="168" spans="1:17" s="25" customFormat="1">
      <c r="A168" s="25">
        <v>167</v>
      </c>
      <c r="B168" s="40"/>
      <c r="C168" s="9" t="s">
        <v>463</v>
      </c>
      <c r="D168" s="6" t="s">
        <v>464</v>
      </c>
      <c r="E168" s="5" t="s">
        <v>21</v>
      </c>
      <c r="F168" s="5" t="s">
        <v>21</v>
      </c>
      <c r="G168" s="5" t="s">
        <v>21</v>
      </c>
      <c r="H168" s="6" t="s">
        <v>52</v>
      </c>
      <c r="I168" s="44" t="s">
        <v>118</v>
      </c>
      <c r="J168" s="7" t="s">
        <v>21</v>
      </c>
      <c r="K168" s="7" t="s">
        <v>21</v>
      </c>
      <c r="L168" s="8"/>
      <c r="M168" s="9" t="s">
        <v>465</v>
      </c>
      <c r="N168" s="28" t="s">
        <v>415</v>
      </c>
      <c r="O168" s="28" t="s">
        <v>416</v>
      </c>
      <c r="P168" s="26"/>
      <c r="Q168" s="26"/>
    </row>
    <row r="169" spans="1:17" s="25" customFormat="1">
      <c r="A169" s="25">
        <v>168</v>
      </c>
      <c r="B169" s="40"/>
      <c r="C169" s="9" t="s">
        <v>466</v>
      </c>
      <c r="D169" s="6" t="s">
        <v>467</v>
      </c>
      <c r="E169" s="5" t="s">
        <v>21</v>
      </c>
      <c r="F169" s="5" t="s">
        <v>21</v>
      </c>
      <c r="G169" s="5" t="s">
        <v>21</v>
      </c>
      <c r="H169" s="6" t="s">
        <v>52</v>
      </c>
      <c r="I169" s="44" t="s">
        <v>118</v>
      </c>
      <c r="J169" s="7" t="s">
        <v>21</v>
      </c>
      <c r="K169" s="7" t="s">
        <v>21</v>
      </c>
      <c r="L169" s="8"/>
      <c r="M169" s="9" t="s">
        <v>468</v>
      </c>
      <c r="N169" s="28" t="s">
        <v>420</v>
      </c>
      <c r="O169" s="28" t="s">
        <v>421</v>
      </c>
      <c r="P169" s="26"/>
      <c r="Q169" s="26"/>
    </row>
    <row r="170" spans="1:17" s="25" customFormat="1">
      <c r="A170" s="25">
        <v>169</v>
      </c>
      <c r="B170" s="40"/>
      <c r="C170" s="9" t="s">
        <v>469</v>
      </c>
      <c r="D170" s="6" t="s">
        <v>470</v>
      </c>
      <c r="E170" s="5" t="s">
        <v>21</v>
      </c>
      <c r="F170" s="5" t="s">
        <v>21</v>
      </c>
      <c r="G170" s="5" t="s">
        <v>21</v>
      </c>
      <c r="H170" s="6" t="s">
        <v>52</v>
      </c>
      <c r="I170" s="44" t="s">
        <v>118</v>
      </c>
      <c r="J170" s="7" t="s">
        <v>21</v>
      </c>
      <c r="K170" s="7" t="s">
        <v>21</v>
      </c>
      <c r="L170" s="8"/>
      <c r="M170" s="9" t="s">
        <v>471</v>
      </c>
      <c r="N170" s="28" t="s">
        <v>425</v>
      </c>
      <c r="O170" s="28" t="s">
        <v>426</v>
      </c>
      <c r="P170" s="26"/>
      <c r="Q170" s="26"/>
    </row>
    <row r="171" spans="1:17" s="25" customFormat="1">
      <c r="A171" s="25">
        <v>170</v>
      </c>
      <c r="B171" s="40"/>
      <c r="C171" s="9" t="s">
        <v>472</v>
      </c>
      <c r="D171" s="6" t="s">
        <v>473</v>
      </c>
      <c r="E171" s="5" t="s">
        <v>21</v>
      </c>
      <c r="F171" s="5" t="s">
        <v>21</v>
      </c>
      <c r="G171" s="5" t="s">
        <v>21</v>
      </c>
      <c r="H171" s="6" t="s">
        <v>52</v>
      </c>
      <c r="I171" s="44" t="s">
        <v>118</v>
      </c>
      <c r="J171" s="7" t="s">
        <v>21</v>
      </c>
      <c r="K171" s="7" t="s">
        <v>21</v>
      </c>
      <c r="L171" s="8"/>
      <c r="M171" s="9" t="s">
        <v>474</v>
      </c>
      <c r="N171" s="28" t="s">
        <v>430</v>
      </c>
      <c r="O171" s="28" t="s">
        <v>431</v>
      </c>
      <c r="P171" s="26"/>
      <c r="Q171" s="26"/>
    </row>
    <row r="172" spans="1:17" s="25" customFormat="1">
      <c r="A172" s="25">
        <v>171</v>
      </c>
      <c r="B172" s="40">
        <v>3.14</v>
      </c>
      <c r="C172" s="9" t="s">
        <v>475</v>
      </c>
      <c r="D172" s="6" t="s">
        <v>476</v>
      </c>
      <c r="E172" s="5" t="s">
        <v>21</v>
      </c>
      <c r="F172" s="5" t="s">
        <v>21</v>
      </c>
      <c r="G172" s="5" t="s">
        <v>21</v>
      </c>
      <c r="H172" s="6" t="s">
        <v>52</v>
      </c>
      <c r="I172" s="44" t="s">
        <v>477</v>
      </c>
      <c r="J172" s="7" t="s">
        <v>21</v>
      </c>
      <c r="K172" s="7" t="s">
        <v>21</v>
      </c>
      <c r="L172" s="8"/>
      <c r="M172" s="9" t="s">
        <v>478</v>
      </c>
      <c r="N172" s="28" t="str">
        <f>CONCATENATE(" == 1|inlist(",C172,",2,3,4,5,6,7) == 1|",C162," == 2|inlist(u2_2,4,5,6,7,-9) == 1")</f>
        <v xml:space="preserve"> == 1|inlist(u3_14_1,2,3,4,5,6,7) == 1|u3_13_1 == 2|inlist(u2_2,4,5,6,7,-9) == 1</v>
      </c>
      <c r="O172" s="28" t="str">
        <f>CONCATENATE("==9 &amp; ",C162," == 1 &amp; inlist(u2_2,1,2,3) == 1")</f>
        <v>==9 &amp; u3_13_1 == 1 &amp; inlist(u2_2,1,2,3) == 1</v>
      </c>
      <c r="P172" s="26"/>
      <c r="Q172" s="26"/>
    </row>
    <row r="173" spans="1:17" s="25" customFormat="1">
      <c r="A173" s="25">
        <v>172</v>
      </c>
      <c r="B173" s="40"/>
      <c r="C173" s="9" t="s">
        <v>479</v>
      </c>
      <c r="D173" s="6" t="s">
        <v>480</v>
      </c>
      <c r="E173" s="5" t="s">
        <v>21</v>
      </c>
      <c r="F173" s="5" t="s">
        <v>21</v>
      </c>
      <c r="G173" s="5" t="s">
        <v>21</v>
      </c>
      <c r="H173" s="6" t="s">
        <v>52</v>
      </c>
      <c r="I173" s="44" t="s">
        <v>477</v>
      </c>
      <c r="J173" s="7" t="s">
        <v>21</v>
      </c>
      <c r="K173" s="7" t="s">
        <v>21</v>
      </c>
      <c r="L173" s="8"/>
      <c r="M173" s="9" t="s">
        <v>481</v>
      </c>
      <c r="N173" s="28" t="str">
        <f>CONCATENATE(" == 1|inlist(",C173,",2,3,4,5,6,7) == 1|",C163," == 2|inlist(u2_2,4,5,6,7,-9) == 1| u3_01 ==1")</f>
        <v xml:space="preserve"> == 1|inlist(u3_14_2,2,3,4,5,6,7) == 1|u3_13_2 == 2|inlist(u2_2,4,5,6,7,-9) == 1| u3_01 ==1</v>
      </c>
      <c r="O173" s="28" t="str">
        <f>CONCATENATE("==9 &amp; ",C163," == 1 &amp; inlist(u2_2,1,2,3) == 1 &amp; u3_01 &gt; 1")</f>
        <v>==9 &amp; u3_13_2 == 1 &amp; inlist(u2_2,1,2,3) == 1 &amp; u3_01 &gt; 1</v>
      </c>
      <c r="P173" s="26"/>
      <c r="Q173" s="26"/>
    </row>
    <row r="174" spans="1:17" s="25" customFormat="1">
      <c r="A174" s="25">
        <v>173</v>
      </c>
      <c r="B174" s="40"/>
      <c r="C174" s="9" t="s">
        <v>482</v>
      </c>
      <c r="D174" s="6" t="s">
        <v>483</v>
      </c>
      <c r="E174" s="5" t="s">
        <v>21</v>
      </c>
      <c r="F174" s="5" t="s">
        <v>21</v>
      </c>
      <c r="G174" s="5" t="s">
        <v>21</v>
      </c>
      <c r="H174" s="6" t="s">
        <v>52</v>
      </c>
      <c r="I174" s="44" t="s">
        <v>477</v>
      </c>
      <c r="J174" s="7" t="s">
        <v>21</v>
      </c>
      <c r="K174" s="7" t="s">
        <v>21</v>
      </c>
      <c r="L174" s="8"/>
      <c r="M174" s="9" t="s">
        <v>484</v>
      </c>
      <c r="N174" s="28" t="str">
        <f>CONCATENATE(" == 1|inlist(",C174,",2,3,4,5,6,7) == 1|",C164," == 2|inlist(u2_2,4,5,6,7,-9) == 1| u3_01 ==2")</f>
        <v xml:space="preserve"> == 1|inlist(u3_14_3,2,3,4,5,6,7) == 1|u3_13_3 == 2|inlist(u2_2,4,5,6,7,-9) == 1| u3_01 ==2</v>
      </c>
      <c r="O174" s="28" t="str">
        <f>CONCATENATE("==9 &amp; ",C164," == 1 &amp; inlist(u2_2,1,2,3) == 1 &amp; u3_01 &gt; 2")</f>
        <v>==9 &amp; u3_13_3 == 1 &amp; inlist(u2_2,1,2,3) == 1 &amp; u3_01 &gt; 2</v>
      </c>
      <c r="P174" s="26"/>
      <c r="Q174" s="26"/>
    </row>
    <row r="175" spans="1:17" s="25" customFormat="1">
      <c r="A175" s="25">
        <v>174</v>
      </c>
      <c r="B175" s="40"/>
      <c r="C175" s="9" t="s">
        <v>454</v>
      </c>
      <c r="D175" s="6" t="s">
        <v>485</v>
      </c>
      <c r="E175" s="5" t="s">
        <v>21</v>
      </c>
      <c r="F175" s="5" t="s">
        <v>21</v>
      </c>
      <c r="G175" s="5" t="s">
        <v>21</v>
      </c>
      <c r="H175" s="6" t="s">
        <v>52</v>
      </c>
      <c r="I175" s="44" t="s">
        <v>477</v>
      </c>
      <c r="J175" s="7" t="s">
        <v>21</v>
      </c>
      <c r="K175" s="7" t="s">
        <v>21</v>
      </c>
      <c r="L175" s="8"/>
      <c r="M175" s="9" t="s">
        <v>486</v>
      </c>
      <c r="N175" s="28" t="str">
        <f>CONCATENATE(" == 1|inlist(",C175,",2,3,4,5,6,7) == 1|",C165," == 2|inlist(u2_2,4,5,6,7,-9) == 1| u3_01 ==3")</f>
        <v xml:space="preserve"> == 1|inlist(u3_14_4,2,3,4,5,6,7) == 1|u3_13_4 == 2|inlist(u2_2,4,5,6,7,-9) == 1| u3_01 ==3</v>
      </c>
      <c r="O175" s="28" t="str">
        <f>CONCATENATE("==9 &amp; ",C165," == 1 &amp; inlist(u2_2,1,2,3) == 1 &amp; u3_01 &gt; 3")</f>
        <v>==9 &amp; u3_13_4 == 1 &amp; inlist(u2_2,1,2,3) == 1 &amp; u3_01 &gt; 3</v>
      </c>
      <c r="P175" s="26"/>
      <c r="Q175" s="26"/>
    </row>
    <row r="176" spans="1:17" s="25" customFormat="1">
      <c r="A176" s="25">
        <v>175</v>
      </c>
      <c r="B176" s="40"/>
      <c r="C176" s="9" t="s">
        <v>458</v>
      </c>
      <c r="D176" s="6" t="s">
        <v>487</v>
      </c>
      <c r="E176" s="5" t="s">
        <v>21</v>
      </c>
      <c r="F176" s="5" t="s">
        <v>21</v>
      </c>
      <c r="G176" s="5" t="s">
        <v>21</v>
      </c>
      <c r="H176" s="6" t="s">
        <v>52</v>
      </c>
      <c r="I176" s="44" t="s">
        <v>477</v>
      </c>
      <c r="J176" s="7" t="s">
        <v>21</v>
      </c>
      <c r="K176" s="7" t="s">
        <v>21</v>
      </c>
      <c r="L176" s="8"/>
      <c r="M176" s="9" t="s">
        <v>488</v>
      </c>
      <c r="N176" s="28" t="str">
        <f>CONCATENATE(" == 1|inlist(",C176,",2,3,4,5,6,7) == 1|",C166," == 2|inlist(u2_2,4,5,6,7,-9) == 1| u3_01 ==4")</f>
        <v xml:space="preserve"> == 1|inlist(u3_14_5,2,3,4,5,6,7) == 1|u3_13_5 == 2|inlist(u2_2,4,5,6,7,-9) == 1| u3_01 ==4</v>
      </c>
      <c r="O176" s="28" t="str">
        <f>CONCATENATE("==9 &amp; ",C166," == 1 &amp; inlist(u2_2,1,2,3) == 1 &amp; u3_01 &gt; 4")</f>
        <v>==9 &amp; u3_13_5 == 1 &amp; inlist(u2_2,1,2,3) == 1 &amp; u3_01 &gt; 4</v>
      </c>
      <c r="P176" s="26"/>
      <c r="Q176" s="26"/>
    </row>
    <row r="177" spans="1:17" s="25" customFormat="1">
      <c r="A177" s="25">
        <v>176</v>
      </c>
      <c r="B177" s="40"/>
      <c r="C177" s="9" t="s">
        <v>461</v>
      </c>
      <c r="D177" s="6" t="s">
        <v>489</v>
      </c>
      <c r="E177" s="5" t="s">
        <v>21</v>
      </c>
      <c r="F177" s="5" t="s">
        <v>21</v>
      </c>
      <c r="G177" s="5" t="s">
        <v>21</v>
      </c>
      <c r="H177" s="6" t="s">
        <v>52</v>
      </c>
      <c r="I177" s="44" t="s">
        <v>477</v>
      </c>
      <c r="J177" s="7" t="s">
        <v>21</v>
      </c>
      <c r="K177" s="7" t="s">
        <v>21</v>
      </c>
      <c r="L177" s="8"/>
      <c r="M177" s="9" t="s">
        <v>490</v>
      </c>
      <c r="N177" s="28" t="str">
        <f>CONCATENATE(" == 1|inlist(",C177,",2,3,4,5,6,7) == 1|",C167," == 2|inlist(u2_2,4,5,6,7,-9) == 1| u3_01 ==5")</f>
        <v xml:space="preserve"> == 1|inlist(u3_14_6,2,3,4,5,6,7) == 1|u3_13_6 == 2|inlist(u2_2,4,5,6,7,-9) == 1| u3_01 ==5</v>
      </c>
      <c r="O177" s="28" t="str">
        <f>CONCATENATE("==9 &amp; ",C167," == 1 &amp; inlist(u2_2,1,2,3) == 1 &amp; u3_01 &gt; 5")</f>
        <v>==9 &amp; u3_13_6 == 1 &amp; inlist(u2_2,1,2,3) == 1 &amp; u3_01 &gt; 5</v>
      </c>
      <c r="P177" s="26"/>
      <c r="Q177" s="26"/>
    </row>
    <row r="178" spans="1:17" s="25" customFormat="1">
      <c r="A178" s="25">
        <v>177</v>
      </c>
      <c r="B178" s="40"/>
      <c r="C178" s="9" t="s">
        <v>465</v>
      </c>
      <c r="D178" s="6" t="s">
        <v>491</v>
      </c>
      <c r="E178" s="5" t="s">
        <v>21</v>
      </c>
      <c r="F178" s="5" t="s">
        <v>21</v>
      </c>
      <c r="G178" s="5" t="s">
        <v>21</v>
      </c>
      <c r="H178" s="6" t="s">
        <v>52</v>
      </c>
      <c r="I178" s="44" t="s">
        <v>477</v>
      </c>
      <c r="J178" s="7" t="s">
        <v>21</v>
      </c>
      <c r="K178" s="7" t="s">
        <v>21</v>
      </c>
      <c r="L178" s="8"/>
      <c r="M178" s="9" t="s">
        <v>492</v>
      </c>
      <c r="N178" s="28" t="str">
        <f>CONCATENATE(" == 1|inlist(",C178,",2,3,4,5,6,7) == 1|",C168," == 2|inlist(u2_2,4,5,6,7,-9) == 1| u3_01 ==6")</f>
        <v xml:space="preserve"> == 1|inlist(u3_14_7,2,3,4,5,6,7) == 1|u3_13_7 == 2|inlist(u2_2,4,5,6,7,-9) == 1| u3_01 ==6</v>
      </c>
      <c r="O178" s="28" t="str">
        <f>CONCATENATE("==9 &amp; ",C168," == 1 &amp; inlist(u2_2,1,2,3) == 1 &amp; u3_01 &gt; 6")</f>
        <v>==9 &amp; u3_13_7 == 1 &amp; inlist(u2_2,1,2,3) == 1 &amp; u3_01 &gt; 6</v>
      </c>
      <c r="P178" s="26"/>
      <c r="Q178" s="26"/>
    </row>
    <row r="179" spans="1:17" s="25" customFormat="1">
      <c r="A179" s="25">
        <v>178</v>
      </c>
      <c r="B179" s="40"/>
      <c r="C179" s="9" t="s">
        <v>468</v>
      </c>
      <c r="D179" s="6" t="s">
        <v>493</v>
      </c>
      <c r="E179" s="5" t="s">
        <v>21</v>
      </c>
      <c r="F179" s="5" t="s">
        <v>21</v>
      </c>
      <c r="G179" s="5" t="s">
        <v>21</v>
      </c>
      <c r="H179" s="6" t="s">
        <v>52</v>
      </c>
      <c r="I179" s="44" t="s">
        <v>477</v>
      </c>
      <c r="J179" s="7" t="s">
        <v>21</v>
      </c>
      <c r="K179" s="7" t="s">
        <v>21</v>
      </c>
      <c r="L179" s="8"/>
      <c r="M179" s="9" t="s">
        <v>494</v>
      </c>
      <c r="N179" s="28" t="str">
        <f>CONCATENATE(" == 1|inlist(",C179,",2,3,4,5,6,7) == 1|",C169," == 2|inlist(u2_2,4,5,6,7,-9) == 1| u3_01 ==7")</f>
        <v xml:space="preserve"> == 1|inlist(u3_14_8,2,3,4,5,6,7) == 1|u3_13_8 == 2|inlist(u2_2,4,5,6,7,-9) == 1| u3_01 ==7</v>
      </c>
      <c r="O179" s="28" t="str">
        <f>CONCATENATE("==9 &amp; ",C169," == 1 &amp; inlist(u2_2,1,2,3) == 1 &amp; u3_01 &gt; 7")</f>
        <v>==9 &amp; u3_13_8 == 1 &amp; inlist(u2_2,1,2,3) == 1 &amp; u3_01 &gt; 7</v>
      </c>
      <c r="P179" s="26"/>
      <c r="Q179" s="26"/>
    </row>
    <row r="180" spans="1:17" s="25" customFormat="1">
      <c r="A180" s="25">
        <v>179</v>
      </c>
      <c r="B180" s="40"/>
      <c r="C180" s="9" t="s">
        <v>471</v>
      </c>
      <c r="D180" s="6" t="s">
        <v>495</v>
      </c>
      <c r="E180" s="5" t="s">
        <v>21</v>
      </c>
      <c r="F180" s="5" t="s">
        <v>21</v>
      </c>
      <c r="G180" s="5" t="s">
        <v>21</v>
      </c>
      <c r="H180" s="6" t="s">
        <v>52</v>
      </c>
      <c r="I180" s="44" t="s">
        <v>477</v>
      </c>
      <c r="J180" s="7" t="s">
        <v>21</v>
      </c>
      <c r="K180" s="7" t="s">
        <v>21</v>
      </c>
      <c r="L180" s="8"/>
      <c r="M180" s="9" t="s">
        <v>496</v>
      </c>
      <c r="N180" s="28" t="str">
        <f>CONCATENATE(" == 1|inlist(",C180,",2,3,4,5,6,7) == 1|",C170," == 2|inlist(u2_2,4,5,6,7,-9) == 1| u3_01 ==8")</f>
        <v xml:space="preserve"> == 1|inlist(u3_14_9,2,3,4,5,6,7) == 1|u3_13_9 == 2|inlist(u2_2,4,5,6,7,-9) == 1| u3_01 ==8</v>
      </c>
      <c r="O180" s="28" t="str">
        <f>CONCATENATE("==9 &amp; ",C170," == 1 &amp; inlist(u2_2,1,2,3) == 1 &amp; u3_01 &gt; 8")</f>
        <v>==9 &amp; u3_13_9 == 1 &amp; inlist(u2_2,1,2,3) == 1 &amp; u3_01 &gt; 8</v>
      </c>
      <c r="P180" s="26"/>
      <c r="Q180" s="26"/>
    </row>
    <row r="181" spans="1:17" s="25" customFormat="1">
      <c r="A181" s="25">
        <v>180</v>
      </c>
      <c r="B181" s="40"/>
      <c r="C181" s="9" t="s">
        <v>474</v>
      </c>
      <c r="D181" s="6" t="s">
        <v>497</v>
      </c>
      <c r="E181" s="5" t="s">
        <v>21</v>
      </c>
      <c r="F181" s="5" t="s">
        <v>21</v>
      </c>
      <c r="G181" s="5" t="s">
        <v>21</v>
      </c>
      <c r="H181" s="6" t="s">
        <v>52</v>
      </c>
      <c r="I181" s="44" t="s">
        <v>477</v>
      </c>
      <c r="J181" s="7" t="s">
        <v>21</v>
      </c>
      <c r="K181" s="7" t="s">
        <v>21</v>
      </c>
      <c r="L181" s="8"/>
      <c r="M181" s="9" t="s">
        <v>498</v>
      </c>
      <c r="N181" s="28" t="str">
        <f>CONCATENATE(" == 1|inlist(",C181,",2,3,4,5,6,7) == 1|",C171," == 2|inlist(u2_2,4,5,6,7,-9) == 1| u3_01 ==9")</f>
        <v xml:space="preserve"> == 1|inlist(u3_14_10,2,3,4,5,6,7) == 1|u3_13_10 == 2|inlist(u2_2,4,5,6,7,-9) == 1| u3_01 ==9</v>
      </c>
      <c r="O181" s="28" t="str">
        <f>CONCATENATE("==9 &amp; ",C171," == 1 &amp; inlist(u2_2,1,2,3) == 1 &amp; u3_01 &gt; 9")</f>
        <v>==9 &amp; u3_13_10 == 1 &amp; inlist(u2_2,1,2,3) == 1 &amp; u3_01 &gt; 9</v>
      </c>
      <c r="P181" s="26"/>
      <c r="Q181" s="26"/>
    </row>
    <row r="182" spans="1:17" s="25" customFormat="1">
      <c r="A182" s="25">
        <v>181</v>
      </c>
      <c r="B182" s="40"/>
      <c r="C182" s="9" t="s">
        <v>478</v>
      </c>
      <c r="D182" s="6" t="s">
        <v>499</v>
      </c>
      <c r="E182" s="5" t="s">
        <v>21</v>
      </c>
      <c r="F182" s="5" t="s">
        <v>21</v>
      </c>
      <c r="G182" s="5" t="s">
        <v>21</v>
      </c>
      <c r="H182" s="6" t="s">
        <v>22</v>
      </c>
      <c r="I182" s="44"/>
      <c r="J182" s="27" t="s">
        <v>23</v>
      </c>
      <c r="K182" s="7" t="s">
        <v>21</v>
      </c>
      <c r="L182" s="8"/>
      <c r="M182" s="26"/>
      <c r="N182" s="28"/>
      <c r="O182" s="28"/>
      <c r="P182" s="26"/>
      <c r="Q182" s="26"/>
    </row>
    <row r="183" spans="1:17" s="25" customFormat="1">
      <c r="A183" s="25">
        <v>182</v>
      </c>
      <c r="B183" s="40"/>
      <c r="C183" s="9" t="s">
        <v>481</v>
      </c>
      <c r="D183" s="6" t="s">
        <v>500</v>
      </c>
      <c r="E183" s="5" t="s">
        <v>21</v>
      </c>
      <c r="F183" s="5" t="s">
        <v>21</v>
      </c>
      <c r="G183" s="5" t="s">
        <v>21</v>
      </c>
      <c r="H183" s="6" t="s">
        <v>22</v>
      </c>
      <c r="I183" s="44"/>
      <c r="J183" s="27" t="s">
        <v>23</v>
      </c>
      <c r="K183" s="7" t="s">
        <v>21</v>
      </c>
      <c r="L183" s="8"/>
      <c r="M183" s="26"/>
      <c r="N183" s="28"/>
      <c r="O183" s="28"/>
      <c r="P183" s="26"/>
      <c r="Q183" s="26"/>
    </row>
    <row r="184" spans="1:17" s="25" customFormat="1">
      <c r="A184" s="25">
        <v>183</v>
      </c>
      <c r="B184" s="40"/>
      <c r="C184" s="9" t="s">
        <v>484</v>
      </c>
      <c r="D184" s="6" t="s">
        <v>501</v>
      </c>
      <c r="E184" s="5" t="s">
        <v>21</v>
      </c>
      <c r="F184" s="5" t="s">
        <v>21</v>
      </c>
      <c r="G184" s="5" t="s">
        <v>21</v>
      </c>
      <c r="H184" s="6" t="s">
        <v>22</v>
      </c>
      <c r="I184" s="44"/>
      <c r="J184" s="27" t="s">
        <v>23</v>
      </c>
      <c r="K184" s="7" t="s">
        <v>21</v>
      </c>
      <c r="L184" s="8"/>
      <c r="M184" s="26"/>
      <c r="N184" s="28"/>
      <c r="O184" s="28"/>
      <c r="P184" s="26"/>
      <c r="Q184" s="26"/>
    </row>
    <row r="185" spans="1:17" s="25" customFormat="1">
      <c r="A185" s="25">
        <v>184</v>
      </c>
      <c r="B185" s="40"/>
      <c r="C185" s="9" t="s">
        <v>486</v>
      </c>
      <c r="D185" s="6" t="s">
        <v>502</v>
      </c>
      <c r="E185" s="5" t="s">
        <v>21</v>
      </c>
      <c r="F185" s="5" t="s">
        <v>21</v>
      </c>
      <c r="G185" s="5" t="s">
        <v>21</v>
      </c>
      <c r="H185" s="6" t="s">
        <v>22</v>
      </c>
      <c r="I185" s="44"/>
      <c r="J185" s="27" t="s">
        <v>23</v>
      </c>
      <c r="K185" s="7" t="s">
        <v>21</v>
      </c>
      <c r="L185" s="8"/>
      <c r="M185" s="26"/>
      <c r="N185" s="28"/>
      <c r="O185" s="28"/>
      <c r="P185" s="26"/>
      <c r="Q185" s="26"/>
    </row>
    <row r="186" spans="1:17" s="25" customFormat="1">
      <c r="A186" s="25">
        <v>185</v>
      </c>
      <c r="B186" s="40"/>
      <c r="C186" s="9" t="s">
        <v>488</v>
      </c>
      <c r="D186" s="6" t="s">
        <v>503</v>
      </c>
      <c r="E186" s="5" t="s">
        <v>21</v>
      </c>
      <c r="F186" s="5" t="s">
        <v>21</v>
      </c>
      <c r="G186" s="5" t="s">
        <v>21</v>
      </c>
      <c r="H186" s="6" t="s">
        <v>22</v>
      </c>
      <c r="I186" s="44"/>
      <c r="J186" s="27" t="s">
        <v>23</v>
      </c>
      <c r="K186" s="7" t="s">
        <v>21</v>
      </c>
      <c r="L186" s="8"/>
      <c r="M186" s="26"/>
      <c r="N186" s="28"/>
      <c r="O186" s="28"/>
      <c r="P186" s="26"/>
      <c r="Q186" s="26"/>
    </row>
    <row r="187" spans="1:17" s="25" customFormat="1">
      <c r="A187" s="25">
        <v>186</v>
      </c>
      <c r="B187" s="40"/>
      <c r="C187" s="9" t="s">
        <v>490</v>
      </c>
      <c r="D187" s="6" t="s">
        <v>504</v>
      </c>
      <c r="E187" s="5" t="s">
        <v>21</v>
      </c>
      <c r="F187" s="5" t="s">
        <v>21</v>
      </c>
      <c r="G187" s="5" t="s">
        <v>21</v>
      </c>
      <c r="H187" s="6" t="s">
        <v>22</v>
      </c>
      <c r="I187" s="44"/>
      <c r="J187" s="27" t="s">
        <v>23</v>
      </c>
      <c r="K187" s="7" t="s">
        <v>21</v>
      </c>
      <c r="L187" s="8"/>
      <c r="M187" s="26"/>
      <c r="N187" s="28"/>
      <c r="O187" s="28"/>
      <c r="P187" s="26"/>
      <c r="Q187" s="26"/>
    </row>
    <row r="188" spans="1:17" s="25" customFormat="1">
      <c r="A188" s="25">
        <v>187</v>
      </c>
      <c r="B188" s="40"/>
      <c r="C188" s="9" t="s">
        <v>492</v>
      </c>
      <c r="D188" s="6" t="s">
        <v>505</v>
      </c>
      <c r="E188" s="5" t="s">
        <v>21</v>
      </c>
      <c r="F188" s="5" t="s">
        <v>21</v>
      </c>
      <c r="G188" s="5" t="s">
        <v>21</v>
      </c>
      <c r="H188" s="6" t="s">
        <v>22</v>
      </c>
      <c r="I188" s="44"/>
      <c r="J188" s="27" t="s">
        <v>23</v>
      </c>
      <c r="K188" s="7" t="s">
        <v>21</v>
      </c>
      <c r="L188" s="8"/>
      <c r="M188" s="26"/>
      <c r="N188" s="28"/>
      <c r="O188" s="28"/>
      <c r="P188" s="26"/>
      <c r="Q188" s="26"/>
    </row>
    <row r="189" spans="1:17" s="25" customFormat="1">
      <c r="A189" s="25">
        <v>188</v>
      </c>
      <c r="B189" s="40"/>
      <c r="C189" s="9" t="s">
        <v>494</v>
      </c>
      <c r="D189" s="6" t="s">
        <v>506</v>
      </c>
      <c r="E189" s="5" t="s">
        <v>21</v>
      </c>
      <c r="F189" s="5" t="s">
        <v>21</v>
      </c>
      <c r="G189" s="5" t="s">
        <v>21</v>
      </c>
      <c r="H189" s="6" t="s">
        <v>22</v>
      </c>
      <c r="I189" s="44"/>
      <c r="J189" s="27" t="s">
        <v>23</v>
      </c>
      <c r="K189" s="7" t="s">
        <v>21</v>
      </c>
      <c r="L189" s="8"/>
      <c r="M189" s="26"/>
      <c r="N189" s="28"/>
      <c r="O189" s="28"/>
      <c r="P189" s="26"/>
      <c r="Q189" s="26"/>
    </row>
    <row r="190" spans="1:17" s="25" customFormat="1">
      <c r="A190" s="25">
        <v>189</v>
      </c>
      <c r="B190" s="40"/>
      <c r="C190" s="9" t="s">
        <v>496</v>
      </c>
      <c r="D190" s="6" t="s">
        <v>507</v>
      </c>
      <c r="E190" s="5" t="s">
        <v>21</v>
      </c>
      <c r="F190" s="5" t="s">
        <v>21</v>
      </c>
      <c r="G190" s="5" t="s">
        <v>21</v>
      </c>
      <c r="H190" s="6" t="s">
        <v>22</v>
      </c>
      <c r="I190" s="44"/>
      <c r="J190" s="27" t="s">
        <v>23</v>
      </c>
      <c r="K190" s="7" t="s">
        <v>21</v>
      </c>
      <c r="L190" s="8"/>
      <c r="M190" s="26"/>
      <c r="N190" s="28"/>
      <c r="O190" s="28"/>
      <c r="P190" s="26"/>
      <c r="Q190" s="26"/>
    </row>
    <row r="191" spans="1:17" s="25" customFormat="1">
      <c r="A191" s="25">
        <v>190</v>
      </c>
      <c r="B191" s="40"/>
      <c r="C191" s="9" t="s">
        <v>498</v>
      </c>
      <c r="D191" s="6" t="s">
        <v>508</v>
      </c>
      <c r="E191" s="5" t="s">
        <v>21</v>
      </c>
      <c r="F191" s="5" t="s">
        <v>21</v>
      </c>
      <c r="G191" s="5" t="s">
        <v>21</v>
      </c>
      <c r="H191" s="6" t="s">
        <v>22</v>
      </c>
      <c r="I191" s="44"/>
      <c r="J191" s="27" t="s">
        <v>23</v>
      </c>
      <c r="K191" s="7" t="s">
        <v>21</v>
      </c>
      <c r="L191" s="8"/>
      <c r="M191" s="26"/>
      <c r="N191" s="28"/>
      <c r="O191" s="28"/>
      <c r="P191" s="26"/>
      <c r="Q191" s="26"/>
    </row>
    <row r="192" spans="1:17" s="25" customFormat="1">
      <c r="A192" s="25">
        <v>191</v>
      </c>
      <c r="B192" s="40">
        <v>3.15</v>
      </c>
      <c r="C192" s="9" t="s">
        <v>509</v>
      </c>
      <c r="D192" s="6" t="s">
        <v>510</v>
      </c>
      <c r="E192" s="5" t="s">
        <v>21</v>
      </c>
      <c r="F192" s="5" t="s">
        <v>21</v>
      </c>
      <c r="G192" s="5" t="s">
        <v>21</v>
      </c>
      <c r="H192" s="6" t="s">
        <v>133</v>
      </c>
      <c r="I192" s="44" t="str">
        <f>CONCATENATE(C194,"&gt;=0")</f>
        <v>u3_17&gt;=0</v>
      </c>
      <c r="J192" s="27" t="s">
        <v>23</v>
      </c>
      <c r="K192" s="7" t="s">
        <v>21</v>
      </c>
      <c r="L192" s="8"/>
      <c r="M192" s="26"/>
      <c r="N192" s="28"/>
      <c r="O192" s="28"/>
      <c r="P192" s="26"/>
      <c r="Q192" s="26"/>
    </row>
    <row r="193" spans="1:17" s="25" customFormat="1">
      <c r="A193" s="25">
        <v>192</v>
      </c>
      <c r="B193" s="40">
        <v>3.16</v>
      </c>
      <c r="C193" s="9" t="s">
        <v>511</v>
      </c>
      <c r="D193" s="6" t="s">
        <v>512</v>
      </c>
      <c r="E193" s="5" t="s">
        <v>21</v>
      </c>
      <c r="F193" s="5" t="s">
        <v>21</v>
      </c>
      <c r="G193" s="5" t="s">
        <v>21</v>
      </c>
      <c r="H193" s="6" t="s">
        <v>52</v>
      </c>
      <c r="I193" s="44" t="s">
        <v>118</v>
      </c>
      <c r="J193" s="7" t="s">
        <v>21</v>
      </c>
      <c r="K193" s="7" t="s">
        <v>21</v>
      </c>
      <c r="L193" s="8"/>
      <c r="M193" s="31" t="s">
        <v>513</v>
      </c>
      <c r="N193" s="28">
        <v>2</v>
      </c>
      <c r="O193" s="28">
        <v>1</v>
      </c>
      <c r="P193" s="26"/>
      <c r="Q193" s="26"/>
    </row>
    <row r="194" spans="1:17" s="25" customFormat="1">
      <c r="A194" s="25">
        <v>193</v>
      </c>
      <c r="B194" s="40">
        <v>3.17</v>
      </c>
      <c r="C194" s="9" t="s">
        <v>514</v>
      </c>
      <c r="D194" s="6" t="s">
        <v>515</v>
      </c>
      <c r="E194" s="5" t="s">
        <v>21</v>
      </c>
      <c r="F194" s="5" t="s">
        <v>21</v>
      </c>
      <c r="G194" s="5" t="s">
        <v>21</v>
      </c>
      <c r="H194" s="6" t="s">
        <v>133</v>
      </c>
      <c r="I194" s="44" t="str">
        <f t="shared" ref="I194:I206" si="4">CONCATENATE(C194,"&gt;=0")</f>
        <v>u3_17&gt;=0</v>
      </c>
      <c r="J194" s="27" t="s">
        <v>23</v>
      </c>
      <c r="K194" s="7" t="s">
        <v>21</v>
      </c>
      <c r="L194" s="8"/>
      <c r="M194" s="8"/>
      <c r="N194" s="28"/>
      <c r="O194" s="28"/>
      <c r="P194" s="26"/>
      <c r="Q194" s="26"/>
    </row>
    <row r="195" spans="1:17" s="25" customFormat="1">
      <c r="A195" s="25">
        <v>194</v>
      </c>
      <c r="B195" s="40">
        <v>3.18</v>
      </c>
      <c r="C195" s="9" t="s">
        <v>516</v>
      </c>
      <c r="D195" s="6" t="s">
        <v>517</v>
      </c>
      <c r="E195" s="5" t="s">
        <v>21</v>
      </c>
      <c r="F195" s="5" t="s">
        <v>21</v>
      </c>
      <c r="G195" s="5" t="s">
        <v>21</v>
      </c>
      <c r="H195" s="6" t="s">
        <v>133</v>
      </c>
      <c r="I195" s="44" t="str">
        <f t="shared" si="4"/>
        <v>u3_18_1a&gt;=0</v>
      </c>
      <c r="J195" s="7" t="s">
        <v>21</v>
      </c>
      <c r="K195" s="7" t="s">
        <v>21</v>
      </c>
      <c r="L195" s="8"/>
      <c r="M195" s="31" t="s">
        <v>518</v>
      </c>
      <c r="N195" s="28" t="s">
        <v>519</v>
      </c>
      <c r="O195" s="28" t="s">
        <v>520</v>
      </c>
      <c r="P195" s="26"/>
      <c r="Q195" s="26"/>
    </row>
    <row r="196" spans="1:17" s="25" customFormat="1">
      <c r="A196" s="25">
        <v>195</v>
      </c>
      <c r="B196" s="40"/>
      <c r="C196" s="9" t="s">
        <v>521</v>
      </c>
      <c r="D196" s="6" t="s">
        <v>522</v>
      </c>
      <c r="E196" s="5" t="s">
        <v>21</v>
      </c>
      <c r="F196" s="5" t="s">
        <v>21</v>
      </c>
      <c r="G196" s="5" t="s">
        <v>21</v>
      </c>
      <c r="H196" s="6" t="s">
        <v>133</v>
      </c>
      <c r="I196" s="44" t="str">
        <f t="shared" si="4"/>
        <v>u3_18_2a&gt;=0</v>
      </c>
      <c r="J196" s="7" t="s">
        <v>21</v>
      </c>
      <c r="K196" s="7" t="s">
        <v>21</v>
      </c>
      <c r="L196" s="8"/>
      <c r="M196" s="31" t="s">
        <v>523</v>
      </c>
      <c r="N196" s="28" t="s">
        <v>519</v>
      </c>
      <c r="O196" s="28" t="s">
        <v>520</v>
      </c>
      <c r="P196" s="26"/>
      <c r="Q196" s="26"/>
    </row>
    <row r="197" spans="1:17" s="25" customFormat="1">
      <c r="A197" s="25">
        <v>196</v>
      </c>
      <c r="B197" s="40"/>
      <c r="C197" s="9" t="s">
        <v>524</v>
      </c>
      <c r="D197" s="6" t="s">
        <v>525</v>
      </c>
      <c r="E197" s="5" t="s">
        <v>21</v>
      </c>
      <c r="F197" s="5" t="s">
        <v>21</v>
      </c>
      <c r="G197" s="5" t="s">
        <v>21</v>
      </c>
      <c r="H197" s="6" t="s">
        <v>133</v>
      </c>
      <c r="I197" s="44" t="str">
        <f t="shared" si="4"/>
        <v>u3_18_1b&gt;=0</v>
      </c>
      <c r="J197" s="27" t="s">
        <v>23</v>
      </c>
      <c r="K197" s="7" t="s">
        <v>21</v>
      </c>
      <c r="L197" s="8"/>
      <c r="M197" s="26"/>
      <c r="N197" s="28"/>
      <c r="O197" s="28"/>
      <c r="P197" s="26"/>
      <c r="Q197" s="26"/>
    </row>
    <row r="198" spans="1:17" s="25" customFormat="1">
      <c r="A198" s="25">
        <v>197</v>
      </c>
      <c r="B198" s="40"/>
      <c r="C198" s="9" t="s">
        <v>526</v>
      </c>
      <c r="D198" s="6" t="s">
        <v>527</v>
      </c>
      <c r="E198" s="5" t="s">
        <v>21</v>
      </c>
      <c r="F198" s="5" t="s">
        <v>21</v>
      </c>
      <c r="G198" s="5" t="s">
        <v>21</v>
      </c>
      <c r="H198" s="6" t="s">
        <v>133</v>
      </c>
      <c r="I198" s="44" t="str">
        <f t="shared" si="4"/>
        <v>u3_18_2b&gt;=0</v>
      </c>
      <c r="J198" s="27" t="s">
        <v>23</v>
      </c>
      <c r="K198" s="7" t="s">
        <v>21</v>
      </c>
      <c r="L198" s="8"/>
      <c r="M198" s="26"/>
      <c r="N198" s="28"/>
      <c r="O198" s="28"/>
      <c r="P198" s="26"/>
      <c r="Q198" s="26"/>
    </row>
    <row r="199" spans="1:17" s="25" customFormat="1">
      <c r="A199" s="25">
        <v>198</v>
      </c>
      <c r="B199" s="40"/>
      <c r="C199" s="9" t="s">
        <v>528</v>
      </c>
      <c r="D199" s="6" t="s">
        <v>529</v>
      </c>
      <c r="E199" s="5" t="s">
        <v>21</v>
      </c>
      <c r="F199" s="5" t="s">
        <v>21</v>
      </c>
      <c r="G199" s="5" t="s">
        <v>21</v>
      </c>
      <c r="H199" s="6" t="s">
        <v>133</v>
      </c>
      <c r="I199" s="44" t="str">
        <f t="shared" si="4"/>
        <v>u3_18_1c&gt;=0</v>
      </c>
      <c r="J199" s="27" t="s">
        <v>23</v>
      </c>
      <c r="K199" s="7" t="s">
        <v>21</v>
      </c>
      <c r="L199" s="8"/>
      <c r="M199" s="26"/>
      <c r="N199" s="28"/>
      <c r="O199" s="28"/>
      <c r="P199" s="26"/>
      <c r="Q199" s="26"/>
    </row>
    <row r="200" spans="1:17" s="25" customFormat="1">
      <c r="A200" s="25">
        <v>199</v>
      </c>
      <c r="B200" s="40"/>
      <c r="C200" s="9" t="s">
        <v>530</v>
      </c>
      <c r="D200" s="6" t="s">
        <v>531</v>
      </c>
      <c r="E200" s="5" t="s">
        <v>21</v>
      </c>
      <c r="F200" s="5" t="s">
        <v>21</v>
      </c>
      <c r="G200" s="5" t="s">
        <v>21</v>
      </c>
      <c r="H200" s="6" t="s">
        <v>133</v>
      </c>
      <c r="I200" s="44" t="str">
        <f t="shared" si="4"/>
        <v>u3_18_2c&gt;=0</v>
      </c>
      <c r="J200" s="27" t="s">
        <v>23</v>
      </c>
      <c r="K200" s="7" t="s">
        <v>21</v>
      </c>
      <c r="L200" s="8"/>
      <c r="M200" s="26"/>
      <c r="N200" s="28"/>
      <c r="O200" s="28"/>
      <c r="P200" s="26"/>
      <c r="Q200" s="26"/>
    </row>
    <row r="201" spans="1:17" s="25" customFormat="1">
      <c r="A201" s="25">
        <v>200</v>
      </c>
      <c r="B201" s="40"/>
      <c r="C201" s="9" t="s">
        <v>532</v>
      </c>
      <c r="D201" s="6" t="s">
        <v>533</v>
      </c>
      <c r="E201" s="5" t="s">
        <v>21</v>
      </c>
      <c r="F201" s="5" t="s">
        <v>21</v>
      </c>
      <c r="G201" s="5" t="s">
        <v>21</v>
      </c>
      <c r="H201" s="6" t="s">
        <v>133</v>
      </c>
      <c r="I201" s="44" t="str">
        <f t="shared" si="4"/>
        <v>u3_18_1d&gt;=0</v>
      </c>
      <c r="J201" s="27" t="s">
        <v>23</v>
      </c>
      <c r="K201" s="7" t="s">
        <v>21</v>
      </c>
      <c r="L201" s="8"/>
      <c r="M201" s="26"/>
      <c r="N201" s="28"/>
      <c r="O201" s="28"/>
      <c r="P201" s="26"/>
      <c r="Q201" s="26"/>
    </row>
    <row r="202" spans="1:17" s="25" customFormat="1">
      <c r="A202" s="25">
        <v>201</v>
      </c>
      <c r="B202" s="40"/>
      <c r="C202" s="9" t="s">
        <v>534</v>
      </c>
      <c r="D202" s="6" t="s">
        <v>535</v>
      </c>
      <c r="E202" s="5" t="s">
        <v>21</v>
      </c>
      <c r="F202" s="5" t="s">
        <v>21</v>
      </c>
      <c r="G202" s="5" t="s">
        <v>21</v>
      </c>
      <c r="H202" s="6" t="s">
        <v>133</v>
      </c>
      <c r="I202" s="44" t="str">
        <f t="shared" si="4"/>
        <v>u3_18_2d&gt;=0</v>
      </c>
      <c r="J202" s="27" t="s">
        <v>23</v>
      </c>
      <c r="K202" s="7" t="s">
        <v>21</v>
      </c>
      <c r="L202" s="8"/>
      <c r="M202" s="26"/>
      <c r="N202" s="28"/>
      <c r="O202" s="28"/>
      <c r="P202" s="26"/>
      <c r="Q202" s="26"/>
    </row>
    <row r="203" spans="1:17" s="25" customFormat="1">
      <c r="A203" s="25">
        <v>202</v>
      </c>
      <c r="B203" s="40"/>
      <c r="C203" s="9" t="s">
        <v>536</v>
      </c>
      <c r="D203" s="6" t="s">
        <v>537</v>
      </c>
      <c r="E203" s="5" t="s">
        <v>21</v>
      </c>
      <c r="F203" s="5" t="s">
        <v>21</v>
      </c>
      <c r="G203" s="5" t="s">
        <v>21</v>
      </c>
      <c r="H203" s="6" t="s">
        <v>133</v>
      </c>
      <c r="I203" s="44" t="str">
        <f t="shared" si="4"/>
        <v>u3_18_1e&gt;=0</v>
      </c>
      <c r="J203" s="27" t="s">
        <v>23</v>
      </c>
      <c r="K203" s="7" t="s">
        <v>21</v>
      </c>
      <c r="L203" s="8"/>
      <c r="M203" s="26"/>
      <c r="N203" s="28"/>
      <c r="O203" s="28"/>
      <c r="P203" s="26"/>
      <c r="Q203" s="26"/>
    </row>
    <row r="204" spans="1:17" s="25" customFormat="1">
      <c r="A204" s="25">
        <v>203</v>
      </c>
      <c r="B204" s="40"/>
      <c r="C204" s="9" t="s">
        <v>538</v>
      </c>
      <c r="D204" s="6" t="s">
        <v>539</v>
      </c>
      <c r="E204" s="5" t="s">
        <v>21</v>
      </c>
      <c r="F204" s="5" t="s">
        <v>21</v>
      </c>
      <c r="G204" s="5" t="s">
        <v>21</v>
      </c>
      <c r="H204" s="6" t="s">
        <v>133</v>
      </c>
      <c r="I204" s="44" t="str">
        <f t="shared" si="4"/>
        <v>u3_18_2e&gt;=0</v>
      </c>
      <c r="J204" s="27" t="s">
        <v>23</v>
      </c>
      <c r="K204" s="7" t="s">
        <v>21</v>
      </c>
      <c r="L204" s="8"/>
      <c r="M204" s="26"/>
      <c r="N204" s="28"/>
      <c r="O204" s="28"/>
      <c r="P204" s="26"/>
      <c r="Q204" s="26"/>
    </row>
    <row r="205" spans="1:17" s="25" customFormat="1">
      <c r="A205" s="25">
        <v>204</v>
      </c>
      <c r="B205" s="40"/>
      <c r="C205" s="9" t="s">
        <v>540</v>
      </c>
      <c r="D205" s="6" t="s">
        <v>541</v>
      </c>
      <c r="E205" s="5" t="s">
        <v>21</v>
      </c>
      <c r="F205" s="5" t="s">
        <v>21</v>
      </c>
      <c r="G205" s="5" t="s">
        <v>21</v>
      </c>
      <c r="H205" s="6" t="s">
        <v>133</v>
      </c>
      <c r="I205" s="44" t="str">
        <f t="shared" si="4"/>
        <v>u3_18_1f&gt;=0</v>
      </c>
      <c r="J205" s="27" t="s">
        <v>23</v>
      </c>
      <c r="K205" s="7" t="s">
        <v>21</v>
      </c>
      <c r="L205" s="8"/>
      <c r="M205" s="26"/>
      <c r="N205" s="28"/>
      <c r="O205" s="28"/>
      <c r="P205" s="26"/>
      <c r="Q205" s="26"/>
    </row>
    <row r="206" spans="1:17" s="25" customFormat="1">
      <c r="A206" s="25">
        <v>205</v>
      </c>
      <c r="B206" s="40"/>
      <c r="C206" s="9" t="s">
        <v>542</v>
      </c>
      <c r="D206" s="6" t="s">
        <v>543</v>
      </c>
      <c r="E206" s="5" t="s">
        <v>21</v>
      </c>
      <c r="F206" s="5" t="s">
        <v>21</v>
      </c>
      <c r="G206" s="5" t="s">
        <v>21</v>
      </c>
      <c r="H206" s="6" t="s">
        <v>133</v>
      </c>
      <c r="I206" s="44" t="str">
        <f t="shared" si="4"/>
        <v>u3_18_2f&gt;=0</v>
      </c>
      <c r="J206" s="27" t="s">
        <v>23</v>
      </c>
      <c r="K206" s="7" t="s">
        <v>21</v>
      </c>
      <c r="L206" s="8"/>
      <c r="M206" s="26"/>
      <c r="N206" s="28"/>
      <c r="O206" s="28"/>
      <c r="P206" s="26"/>
      <c r="Q206" s="26"/>
    </row>
    <row r="207" spans="1:17" s="25" customFormat="1">
      <c r="A207" s="25">
        <v>206</v>
      </c>
      <c r="B207" s="40">
        <v>3.19</v>
      </c>
      <c r="C207" s="9" t="s">
        <v>544</v>
      </c>
      <c r="D207" s="6" t="s">
        <v>545</v>
      </c>
      <c r="E207" s="5" t="s">
        <v>21</v>
      </c>
      <c r="F207" s="5" t="s">
        <v>21</v>
      </c>
      <c r="G207" s="5" t="s">
        <v>21</v>
      </c>
      <c r="H207" s="6" t="s">
        <v>133</v>
      </c>
      <c r="I207" s="44" t="str">
        <f>CONCATENATE(C207,"&gt;=1")</f>
        <v>u3_19&gt;=1</v>
      </c>
      <c r="J207" s="27" t="s">
        <v>23</v>
      </c>
      <c r="K207" s="7" t="s">
        <v>21</v>
      </c>
      <c r="L207" s="8"/>
      <c r="M207" s="26"/>
      <c r="N207" s="28"/>
      <c r="O207" s="28"/>
      <c r="P207" s="26"/>
      <c r="Q207" s="26"/>
    </row>
    <row r="208" spans="1:17" s="25" customFormat="1">
      <c r="A208" s="25">
        <v>207</v>
      </c>
      <c r="B208" s="40"/>
      <c r="C208" s="9" t="s">
        <v>546</v>
      </c>
      <c r="D208" s="6" t="s">
        <v>547</v>
      </c>
      <c r="E208" s="5" t="s">
        <v>21</v>
      </c>
      <c r="F208" s="5" t="s">
        <v>21</v>
      </c>
      <c r="G208" s="5" t="s">
        <v>21</v>
      </c>
      <c r="H208" s="6" t="s">
        <v>52</v>
      </c>
      <c r="I208" s="44" t="s">
        <v>548</v>
      </c>
      <c r="J208" s="7" t="s">
        <v>21</v>
      </c>
      <c r="K208" s="7" t="s">
        <v>21</v>
      </c>
      <c r="L208" s="8"/>
      <c r="M208" s="26" t="s">
        <v>549</v>
      </c>
      <c r="N208" s="28" t="s">
        <v>550</v>
      </c>
      <c r="O208" s="28" t="s">
        <v>551</v>
      </c>
      <c r="P208" s="26"/>
      <c r="Q208" s="26"/>
    </row>
    <row r="209" spans="1:18" s="25" customFormat="1">
      <c r="A209" s="25">
        <v>208</v>
      </c>
      <c r="B209" s="40"/>
      <c r="C209" s="9" t="s">
        <v>549</v>
      </c>
      <c r="D209" s="6" t="s">
        <v>552</v>
      </c>
      <c r="E209" s="5" t="s">
        <v>21</v>
      </c>
      <c r="F209" s="5" t="s">
        <v>21</v>
      </c>
      <c r="G209" s="5" t="s">
        <v>21</v>
      </c>
      <c r="H209" s="6" t="s">
        <v>22</v>
      </c>
      <c r="I209" s="44"/>
      <c r="J209" s="27" t="s">
        <v>23</v>
      </c>
      <c r="K209" s="7" t="s">
        <v>21</v>
      </c>
      <c r="L209" s="8"/>
      <c r="M209" s="26"/>
      <c r="N209" s="28"/>
      <c r="O209" s="28"/>
      <c r="P209" s="26"/>
      <c r="Q209" s="26"/>
    </row>
    <row r="210" spans="1:18" s="25" customFormat="1">
      <c r="A210" s="25">
        <v>209</v>
      </c>
      <c r="B210" s="40">
        <v>3.2</v>
      </c>
      <c r="C210" s="9" t="s">
        <v>553</v>
      </c>
      <c r="D210" s="6" t="s">
        <v>554</v>
      </c>
      <c r="E210" s="5" t="s">
        <v>21</v>
      </c>
      <c r="F210" s="5" t="s">
        <v>21</v>
      </c>
      <c r="G210" s="5" t="s">
        <v>21</v>
      </c>
      <c r="H210" s="6" t="s">
        <v>52</v>
      </c>
      <c r="I210" s="44" t="s">
        <v>53</v>
      </c>
      <c r="J210" s="27" t="s">
        <v>23</v>
      </c>
      <c r="K210" s="7" t="s">
        <v>21</v>
      </c>
      <c r="L210" s="8"/>
      <c r="M210" s="26"/>
      <c r="N210" s="28"/>
      <c r="O210" s="28"/>
      <c r="P210" s="26"/>
      <c r="Q210" s="26"/>
    </row>
    <row r="211" spans="1:18" s="25" customFormat="1">
      <c r="A211" s="25">
        <v>210</v>
      </c>
      <c r="B211" s="40"/>
      <c r="C211" s="9" t="s">
        <v>555</v>
      </c>
      <c r="D211" s="6" t="s">
        <v>556</v>
      </c>
      <c r="E211" s="5" t="s">
        <v>21</v>
      </c>
      <c r="F211" s="5" t="s">
        <v>21</v>
      </c>
      <c r="G211" s="5" t="s">
        <v>21</v>
      </c>
      <c r="H211" s="6" t="s">
        <v>52</v>
      </c>
      <c r="I211" s="44" t="s">
        <v>53</v>
      </c>
      <c r="J211" s="27" t="s">
        <v>23</v>
      </c>
      <c r="K211" s="7" t="s">
        <v>21</v>
      </c>
      <c r="L211" s="8"/>
      <c r="M211" s="26"/>
      <c r="N211" s="28"/>
      <c r="O211" s="28"/>
      <c r="P211" s="26"/>
      <c r="Q211" s="26"/>
    </row>
    <row r="212" spans="1:18" s="25" customFormat="1">
      <c r="A212" s="25">
        <v>211</v>
      </c>
      <c r="B212" s="40"/>
      <c r="C212" s="9" t="s">
        <v>557</v>
      </c>
      <c r="D212" s="6" t="s">
        <v>558</v>
      </c>
      <c r="E212" s="5" t="s">
        <v>21</v>
      </c>
      <c r="F212" s="5" t="s">
        <v>21</v>
      </c>
      <c r="G212" s="5" t="s">
        <v>21</v>
      </c>
      <c r="H212" s="6" t="s">
        <v>52</v>
      </c>
      <c r="I212" s="44" t="s">
        <v>53</v>
      </c>
      <c r="J212" s="27" t="s">
        <v>23</v>
      </c>
      <c r="K212" s="7" t="s">
        <v>21</v>
      </c>
      <c r="L212" s="8"/>
      <c r="M212" s="26"/>
      <c r="N212" s="28"/>
      <c r="O212" s="28"/>
      <c r="P212" s="26"/>
      <c r="Q212" s="26"/>
    </row>
    <row r="213" spans="1:18" s="25" customFormat="1">
      <c r="A213" s="25">
        <v>212</v>
      </c>
      <c r="B213" s="40"/>
      <c r="C213" s="9" t="s">
        <v>559</v>
      </c>
      <c r="D213" s="6" t="s">
        <v>560</v>
      </c>
      <c r="E213" s="5" t="s">
        <v>21</v>
      </c>
      <c r="F213" s="5" t="s">
        <v>21</v>
      </c>
      <c r="G213" s="5" t="s">
        <v>21</v>
      </c>
      <c r="H213" s="6" t="s">
        <v>52</v>
      </c>
      <c r="I213" s="44" t="s">
        <v>53</v>
      </c>
      <c r="J213" s="27" t="s">
        <v>23</v>
      </c>
      <c r="K213" s="7" t="s">
        <v>21</v>
      </c>
      <c r="L213" s="8"/>
      <c r="M213" s="26"/>
      <c r="N213" s="28"/>
      <c r="O213" s="28"/>
      <c r="P213" s="26"/>
      <c r="Q213" s="26"/>
    </row>
    <row r="214" spans="1:18" s="25" customFormat="1">
      <c r="A214" s="25">
        <v>213</v>
      </c>
      <c r="B214" s="40"/>
      <c r="C214" s="9" t="s">
        <v>561</v>
      </c>
      <c r="D214" s="6" t="s">
        <v>562</v>
      </c>
      <c r="E214" s="5" t="s">
        <v>21</v>
      </c>
      <c r="F214" s="5" t="s">
        <v>21</v>
      </c>
      <c r="G214" s="5" t="s">
        <v>21</v>
      </c>
      <c r="H214" s="6" t="s">
        <v>52</v>
      </c>
      <c r="I214" s="44" t="s">
        <v>53</v>
      </c>
      <c r="J214" s="27" t="s">
        <v>23</v>
      </c>
      <c r="K214" s="7" t="s">
        <v>21</v>
      </c>
      <c r="L214" s="8"/>
      <c r="M214" s="26"/>
      <c r="N214" s="28"/>
      <c r="O214" s="28"/>
      <c r="P214" s="26"/>
      <c r="Q214" s="26"/>
    </row>
    <row r="215" spans="1:18" s="25" customFormat="1">
      <c r="A215" s="25">
        <v>214</v>
      </c>
      <c r="B215" s="40">
        <v>3.21</v>
      </c>
      <c r="C215" s="9" t="s">
        <v>563</v>
      </c>
      <c r="D215" s="6" t="s">
        <v>564</v>
      </c>
      <c r="E215" s="5" t="s">
        <v>21</v>
      </c>
      <c r="F215" s="5" t="s">
        <v>21</v>
      </c>
      <c r="G215" s="5" t="s">
        <v>21</v>
      </c>
      <c r="H215" s="6" t="s">
        <v>52</v>
      </c>
      <c r="I215" s="44" t="s">
        <v>53</v>
      </c>
      <c r="J215" s="7" t="s">
        <v>21</v>
      </c>
      <c r="K215" s="27" t="s">
        <v>23</v>
      </c>
      <c r="L215" s="8"/>
      <c r="M215" s="26" t="s">
        <v>1124</v>
      </c>
      <c r="N215" s="28"/>
      <c r="O215" s="28"/>
      <c r="P215" s="26"/>
      <c r="Q215" s="26"/>
    </row>
    <row r="216" spans="1:18" s="25" customFormat="1">
      <c r="A216" s="25">
        <v>215</v>
      </c>
      <c r="B216" s="40">
        <v>3.22</v>
      </c>
      <c r="C216" s="6" t="s">
        <v>566</v>
      </c>
      <c r="D216" s="6" t="s">
        <v>567</v>
      </c>
      <c r="E216" s="5" t="s">
        <v>21</v>
      </c>
      <c r="F216" s="5" t="s">
        <v>21</v>
      </c>
      <c r="G216" s="5" t="s">
        <v>21</v>
      </c>
      <c r="H216" s="6" t="s">
        <v>133</v>
      </c>
      <c r="I216" s="44" t="s">
        <v>568</v>
      </c>
      <c r="J216" s="27" t="s">
        <v>23</v>
      </c>
      <c r="K216" s="7" t="s">
        <v>21</v>
      </c>
      <c r="L216" s="8"/>
      <c r="M216" s="26"/>
      <c r="N216" s="28"/>
      <c r="O216" s="28"/>
      <c r="P216" s="26"/>
      <c r="Q216" s="26"/>
    </row>
    <row r="217" spans="1:18" s="25" customFormat="1">
      <c r="A217" s="25">
        <v>216</v>
      </c>
      <c r="B217" s="40">
        <v>3.23</v>
      </c>
      <c r="C217" s="6" t="s">
        <v>1125</v>
      </c>
      <c r="D217" s="6" t="s">
        <v>1126</v>
      </c>
      <c r="E217" s="5" t="s">
        <v>21</v>
      </c>
      <c r="F217" s="35" t="s">
        <v>23</v>
      </c>
      <c r="G217" s="35" t="s">
        <v>23</v>
      </c>
      <c r="H217" s="6" t="s">
        <v>52</v>
      </c>
      <c r="I217" s="12" t="s">
        <v>118</v>
      </c>
      <c r="J217" s="7" t="s">
        <v>21</v>
      </c>
      <c r="K217" s="7" t="s">
        <v>21</v>
      </c>
      <c r="L217" s="8"/>
      <c r="M217" s="6" t="s">
        <v>1127</v>
      </c>
      <c r="N217" s="28" t="s">
        <v>572</v>
      </c>
      <c r="O217" s="28" t="s">
        <v>573</v>
      </c>
      <c r="P217" s="26"/>
      <c r="Q217" s="26"/>
    </row>
    <row r="218" spans="1:18" s="25" customFormat="1">
      <c r="A218" s="25">
        <v>217</v>
      </c>
      <c r="B218" s="40"/>
      <c r="C218" s="6" t="s">
        <v>1128</v>
      </c>
      <c r="D218" s="6" t="s">
        <v>1129</v>
      </c>
      <c r="E218" s="5" t="s">
        <v>21</v>
      </c>
      <c r="F218" s="35" t="s">
        <v>23</v>
      </c>
      <c r="G218" s="35" t="s">
        <v>23</v>
      </c>
      <c r="H218" s="6" t="s">
        <v>52</v>
      </c>
      <c r="I218" s="12" t="s">
        <v>118</v>
      </c>
      <c r="J218" s="7" t="s">
        <v>21</v>
      </c>
      <c r="K218" s="7" t="s">
        <v>21</v>
      </c>
      <c r="L218" s="8"/>
      <c r="M218" s="6" t="s">
        <v>1130</v>
      </c>
      <c r="N218" s="28" t="s">
        <v>572</v>
      </c>
      <c r="O218" s="28" t="s">
        <v>573</v>
      </c>
      <c r="P218" s="26"/>
      <c r="Q218" s="26"/>
    </row>
    <row r="219" spans="1:18" s="25" customFormat="1">
      <c r="A219" s="25">
        <v>218</v>
      </c>
      <c r="B219" s="40"/>
      <c r="C219" s="6" t="s">
        <v>1131</v>
      </c>
      <c r="D219" s="6" t="s">
        <v>1132</v>
      </c>
      <c r="E219" s="5" t="s">
        <v>21</v>
      </c>
      <c r="F219" s="35" t="s">
        <v>23</v>
      </c>
      <c r="G219" s="35" t="s">
        <v>23</v>
      </c>
      <c r="H219" s="6" t="s">
        <v>52</v>
      </c>
      <c r="I219" s="12" t="s">
        <v>118</v>
      </c>
      <c r="J219" s="7" t="s">
        <v>21</v>
      </c>
      <c r="K219" s="7" t="s">
        <v>21</v>
      </c>
      <c r="L219" s="8"/>
      <c r="M219" s="6" t="s">
        <v>1133</v>
      </c>
      <c r="N219" s="28" t="s">
        <v>572</v>
      </c>
      <c r="O219" s="28" t="s">
        <v>573</v>
      </c>
      <c r="P219" s="26"/>
      <c r="Q219" s="26"/>
    </row>
    <row r="220" spans="1:18" s="25" customFormat="1">
      <c r="A220" s="25">
        <v>219</v>
      </c>
      <c r="B220" s="40"/>
      <c r="C220" s="6" t="s">
        <v>1134</v>
      </c>
      <c r="D220" s="6" t="s">
        <v>587</v>
      </c>
      <c r="E220" s="5" t="s">
        <v>21</v>
      </c>
      <c r="F220" s="35" t="s">
        <v>23</v>
      </c>
      <c r="G220" s="35" t="s">
        <v>23</v>
      </c>
      <c r="H220" s="6" t="s">
        <v>52</v>
      </c>
      <c r="I220" s="12" t="s">
        <v>1135</v>
      </c>
      <c r="J220" s="7" t="s">
        <v>21</v>
      </c>
      <c r="K220" s="7" t="s">
        <v>21</v>
      </c>
      <c r="L220" s="8"/>
      <c r="M220" s="6" t="s">
        <v>1136</v>
      </c>
      <c r="N220" s="28" t="s">
        <v>572</v>
      </c>
      <c r="O220" s="28" t="s">
        <v>573</v>
      </c>
      <c r="P220" s="26"/>
      <c r="Q220" s="26"/>
    </row>
    <row r="221" spans="1:18" s="25" customFormat="1">
      <c r="A221" s="25">
        <v>220</v>
      </c>
      <c r="B221" s="40"/>
      <c r="C221" s="6" t="s">
        <v>1137</v>
      </c>
      <c r="D221" s="6" t="s">
        <v>591</v>
      </c>
      <c r="E221" s="5" t="s">
        <v>21</v>
      </c>
      <c r="F221" s="35" t="s">
        <v>23</v>
      </c>
      <c r="G221" s="35" t="s">
        <v>23</v>
      </c>
      <c r="H221" s="6" t="s">
        <v>52</v>
      </c>
      <c r="I221" s="12" t="s">
        <v>1135</v>
      </c>
      <c r="J221" s="7" t="s">
        <v>21</v>
      </c>
      <c r="K221" s="7" t="s">
        <v>21</v>
      </c>
      <c r="L221" s="8"/>
      <c r="M221" s="6" t="s">
        <v>1138</v>
      </c>
      <c r="N221" s="28" t="s">
        <v>572</v>
      </c>
      <c r="O221" s="28" t="s">
        <v>573</v>
      </c>
      <c r="P221" s="26"/>
      <c r="Q221" s="26"/>
    </row>
    <row r="222" spans="1:18" s="25" customFormat="1">
      <c r="A222" s="25">
        <v>221</v>
      </c>
      <c r="B222" s="40"/>
      <c r="C222" s="6" t="s">
        <v>1139</v>
      </c>
      <c r="D222" s="6" t="s">
        <v>594</v>
      </c>
      <c r="E222" s="5" t="s">
        <v>21</v>
      </c>
      <c r="F222" s="35" t="s">
        <v>23</v>
      </c>
      <c r="G222" s="35" t="s">
        <v>23</v>
      </c>
      <c r="H222" s="6" t="s">
        <v>52</v>
      </c>
      <c r="I222" s="12" t="s">
        <v>1135</v>
      </c>
      <c r="J222" s="7" t="s">
        <v>21</v>
      </c>
      <c r="K222" s="7" t="s">
        <v>21</v>
      </c>
      <c r="L222" s="8"/>
      <c r="M222" s="6" t="s">
        <v>1140</v>
      </c>
      <c r="N222" s="28" t="s">
        <v>572</v>
      </c>
      <c r="O222" s="28" t="s">
        <v>573</v>
      </c>
      <c r="P222" s="26"/>
      <c r="Q222" s="26"/>
    </row>
    <row r="223" spans="1:18" s="10" customFormat="1">
      <c r="A223" s="25">
        <v>222</v>
      </c>
      <c r="B223" s="40"/>
      <c r="C223" s="6" t="s">
        <v>1141</v>
      </c>
      <c r="D223" s="6" t="s">
        <v>598</v>
      </c>
      <c r="E223" s="5" t="s">
        <v>21</v>
      </c>
      <c r="F223" s="35" t="s">
        <v>23</v>
      </c>
      <c r="G223" s="35" t="s">
        <v>23</v>
      </c>
      <c r="H223" s="6" t="s">
        <v>22</v>
      </c>
      <c r="I223" s="12"/>
      <c r="J223" s="27" t="s">
        <v>23</v>
      </c>
      <c r="K223" s="7" t="s">
        <v>21</v>
      </c>
      <c r="L223" s="26"/>
      <c r="M223" s="6"/>
      <c r="N223" s="28"/>
      <c r="O223" s="28"/>
      <c r="P223" s="6"/>
      <c r="Q223" s="6"/>
      <c r="R223" s="29"/>
    </row>
    <row r="224" spans="1:18" s="10" customFormat="1">
      <c r="A224" s="25">
        <v>223</v>
      </c>
      <c r="B224" s="40"/>
      <c r="C224" s="6" t="s">
        <v>1142</v>
      </c>
      <c r="D224" s="6" t="s">
        <v>600</v>
      </c>
      <c r="E224" s="5" t="s">
        <v>21</v>
      </c>
      <c r="F224" s="35" t="s">
        <v>23</v>
      </c>
      <c r="G224" s="35" t="s">
        <v>23</v>
      </c>
      <c r="H224" s="6" t="s">
        <v>22</v>
      </c>
      <c r="I224" s="12"/>
      <c r="J224" s="27" t="s">
        <v>23</v>
      </c>
      <c r="K224" s="7" t="s">
        <v>21</v>
      </c>
      <c r="L224" s="26"/>
      <c r="M224" s="6"/>
      <c r="N224" s="28"/>
      <c r="O224" s="28"/>
      <c r="P224" s="6"/>
      <c r="Q224" s="6"/>
      <c r="R224" s="29"/>
    </row>
    <row r="225" spans="1:18" s="10" customFormat="1">
      <c r="A225" s="25">
        <v>224</v>
      </c>
      <c r="B225" s="40"/>
      <c r="C225" s="6" t="s">
        <v>1143</v>
      </c>
      <c r="D225" s="6" t="s">
        <v>602</v>
      </c>
      <c r="E225" s="5" t="s">
        <v>21</v>
      </c>
      <c r="F225" s="35" t="s">
        <v>23</v>
      </c>
      <c r="G225" s="35" t="s">
        <v>23</v>
      </c>
      <c r="H225" s="6" t="s">
        <v>22</v>
      </c>
      <c r="I225" s="12"/>
      <c r="J225" s="27" t="s">
        <v>23</v>
      </c>
      <c r="K225" s="7" t="s">
        <v>21</v>
      </c>
      <c r="L225" s="26"/>
      <c r="M225" s="6"/>
      <c r="N225" s="28"/>
      <c r="O225" s="28"/>
      <c r="P225" s="6"/>
      <c r="Q225" s="6"/>
      <c r="R225" s="29"/>
    </row>
    <row r="226" spans="1:18">
      <c r="A226" s="25">
        <v>225</v>
      </c>
      <c r="C226" s="6" t="s">
        <v>1144</v>
      </c>
      <c r="D226" s="6" t="s">
        <v>1145</v>
      </c>
      <c r="E226" s="5" t="s">
        <v>21</v>
      </c>
      <c r="F226" s="35" t="s">
        <v>23</v>
      </c>
      <c r="G226" s="35" t="s">
        <v>23</v>
      </c>
      <c r="H226" s="6" t="s">
        <v>133</v>
      </c>
      <c r="I226" s="44" t="str">
        <f t="shared" ref="I226:I231" si="5">CONCATENATE(C226,"&gt;=0")</f>
        <v>m3_23_b1&gt;=0</v>
      </c>
      <c r="J226" s="27" t="s">
        <v>23</v>
      </c>
      <c r="K226" s="7" t="s">
        <v>21</v>
      </c>
      <c r="L226" s="8"/>
      <c r="M226" s="26"/>
      <c r="N226" s="28"/>
      <c r="O226" s="28"/>
      <c r="P226" s="26"/>
      <c r="Q226" s="26"/>
    </row>
    <row r="227" spans="1:18">
      <c r="A227" s="25">
        <v>226</v>
      </c>
      <c r="C227" s="6" t="s">
        <v>1146</v>
      </c>
      <c r="D227" s="6" t="s">
        <v>1147</v>
      </c>
      <c r="E227" s="5" t="s">
        <v>21</v>
      </c>
      <c r="F227" s="35" t="s">
        <v>23</v>
      </c>
      <c r="G227" s="35" t="s">
        <v>23</v>
      </c>
      <c r="H227" s="6" t="s">
        <v>133</v>
      </c>
      <c r="I227" s="44" t="str">
        <f t="shared" si="5"/>
        <v>m3_23_b2&gt;=0</v>
      </c>
      <c r="J227" s="27" t="s">
        <v>23</v>
      </c>
      <c r="K227" s="7" t="s">
        <v>21</v>
      </c>
      <c r="L227" s="8"/>
      <c r="M227" s="26"/>
      <c r="N227" s="28"/>
      <c r="O227" s="28"/>
      <c r="P227" s="26"/>
      <c r="Q227" s="26"/>
    </row>
    <row r="228" spans="1:18">
      <c r="A228" s="25">
        <v>227</v>
      </c>
      <c r="C228" s="6" t="s">
        <v>1148</v>
      </c>
      <c r="D228" s="6" t="s">
        <v>1149</v>
      </c>
      <c r="E228" s="5" t="s">
        <v>21</v>
      </c>
      <c r="F228" s="35" t="s">
        <v>23</v>
      </c>
      <c r="G228" s="35" t="s">
        <v>23</v>
      </c>
      <c r="H228" s="6" t="s">
        <v>133</v>
      </c>
      <c r="I228" s="44" t="str">
        <f t="shared" si="5"/>
        <v>m3_23_b3&gt;=0</v>
      </c>
      <c r="J228" s="27" t="s">
        <v>23</v>
      </c>
      <c r="K228" s="7" t="s">
        <v>21</v>
      </c>
      <c r="L228" s="8"/>
      <c r="M228" s="26"/>
      <c r="N228" s="28"/>
      <c r="O228" s="28"/>
      <c r="P228" s="26"/>
      <c r="Q228" s="26"/>
    </row>
    <row r="229" spans="1:18">
      <c r="A229" s="25">
        <v>228</v>
      </c>
      <c r="C229" s="6" t="s">
        <v>1150</v>
      </c>
      <c r="D229" s="6" t="s">
        <v>614</v>
      </c>
      <c r="E229" s="5" t="s">
        <v>21</v>
      </c>
      <c r="F229" s="35" t="s">
        <v>23</v>
      </c>
      <c r="G229" s="35" t="s">
        <v>23</v>
      </c>
      <c r="H229" s="6" t="s">
        <v>133</v>
      </c>
      <c r="I229" s="44" t="str">
        <f t="shared" si="5"/>
        <v>m3_23_b4&gt;=0</v>
      </c>
      <c r="J229" s="27" t="s">
        <v>23</v>
      </c>
      <c r="K229" s="7" t="s">
        <v>21</v>
      </c>
      <c r="L229" s="8"/>
      <c r="M229" s="26"/>
      <c r="N229" s="28"/>
      <c r="O229" s="28"/>
      <c r="P229" s="26"/>
      <c r="Q229" s="26"/>
    </row>
    <row r="230" spans="1:18">
      <c r="A230" s="25">
        <v>229</v>
      </c>
      <c r="C230" s="6" t="s">
        <v>1151</v>
      </c>
      <c r="D230" s="6" t="s">
        <v>616</v>
      </c>
      <c r="E230" s="5" t="s">
        <v>21</v>
      </c>
      <c r="F230" s="35" t="s">
        <v>23</v>
      </c>
      <c r="G230" s="35" t="s">
        <v>23</v>
      </c>
      <c r="H230" s="6" t="s">
        <v>133</v>
      </c>
      <c r="I230" s="44" t="str">
        <f t="shared" si="5"/>
        <v>m3_23_b5&gt;=0</v>
      </c>
      <c r="J230" s="27" t="s">
        <v>23</v>
      </c>
      <c r="K230" s="7" t="s">
        <v>21</v>
      </c>
      <c r="L230" s="8"/>
      <c r="M230" s="26"/>
      <c r="N230" s="28"/>
      <c r="O230" s="28"/>
      <c r="P230" s="26"/>
      <c r="Q230" s="26"/>
    </row>
    <row r="231" spans="1:18">
      <c r="A231" s="25">
        <v>230</v>
      </c>
      <c r="C231" s="6" t="s">
        <v>1152</v>
      </c>
      <c r="D231" s="6" t="s">
        <v>618</v>
      </c>
      <c r="E231" s="5" t="s">
        <v>21</v>
      </c>
      <c r="F231" s="35" t="s">
        <v>23</v>
      </c>
      <c r="G231" s="35" t="s">
        <v>23</v>
      </c>
      <c r="H231" s="6" t="s">
        <v>133</v>
      </c>
      <c r="I231" s="44" t="str">
        <f t="shared" si="5"/>
        <v>m3_23_b6&gt;=0</v>
      </c>
      <c r="J231" s="27" t="s">
        <v>23</v>
      </c>
      <c r="K231" s="7" t="s">
        <v>21</v>
      </c>
      <c r="L231" s="8"/>
      <c r="M231" s="26"/>
      <c r="N231" s="28"/>
      <c r="O231" s="28"/>
      <c r="P231" s="26"/>
      <c r="Q231" s="26"/>
    </row>
    <row r="232" spans="1:18">
      <c r="A232" s="25">
        <v>231</v>
      </c>
      <c r="C232" s="6" t="s">
        <v>1153</v>
      </c>
      <c r="D232" s="6" t="s">
        <v>1154</v>
      </c>
      <c r="E232" s="5" t="s">
        <v>21</v>
      </c>
      <c r="F232" s="35" t="s">
        <v>23</v>
      </c>
      <c r="G232" s="35" t="s">
        <v>23</v>
      </c>
      <c r="H232" s="6" t="s">
        <v>133</v>
      </c>
      <c r="I232" s="44" t="str">
        <f t="shared" ref="I232:I237" si="6">CONCATENATE("(",C232,"&gt;=0&amp;",C232,"&lt;=365)|",C232,"==.")</f>
        <v>(m3_23_c1&gt;=0&amp;m3_23_c1&lt;=365)|m3_23_c1==.</v>
      </c>
      <c r="J232" s="27" t="s">
        <v>23</v>
      </c>
      <c r="K232" s="7" t="s">
        <v>21</v>
      </c>
      <c r="L232" s="8"/>
      <c r="M232" s="26"/>
      <c r="N232" s="28"/>
      <c r="O232" s="28"/>
      <c r="P232" s="26"/>
      <c r="Q232" s="26"/>
    </row>
    <row r="233" spans="1:18">
      <c r="A233" s="25">
        <v>232</v>
      </c>
      <c r="C233" s="6" t="s">
        <v>1155</v>
      </c>
      <c r="D233" s="6" t="s">
        <v>1156</v>
      </c>
      <c r="E233" s="5" t="s">
        <v>21</v>
      </c>
      <c r="F233" s="35" t="s">
        <v>23</v>
      </c>
      <c r="G233" s="35" t="s">
        <v>23</v>
      </c>
      <c r="H233" s="6" t="s">
        <v>133</v>
      </c>
      <c r="I233" s="44" t="str">
        <f t="shared" si="6"/>
        <v>(m3_23_c2&gt;=0&amp;m3_23_c2&lt;=365)|m3_23_c2==.</v>
      </c>
      <c r="J233" s="27" t="s">
        <v>23</v>
      </c>
      <c r="K233" s="7" t="s">
        <v>21</v>
      </c>
      <c r="L233" s="8"/>
      <c r="M233" s="26"/>
      <c r="N233" s="28"/>
      <c r="O233" s="28"/>
      <c r="P233" s="26"/>
      <c r="Q233" s="26"/>
    </row>
    <row r="234" spans="1:18">
      <c r="A234" s="25">
        <v>233</v>
      </c>
      <c r="C234" s="6" t="s">
        <v>1157</v>
      </c>
      <c r="D234" s="6" t="s">
        <v>1158</v>
      </c>
      <c r="E234" s="5" t="s">
        <v>21</v>
      </c>
      <c r="F234" s="35" t="s">
        <v>23</v>
      </c>
      <c r="G234" s="35" t="s">
        <v>23</v>
      </c>
      <c r="H234" s="6" t="s">
        <v>133</v>
      </c>
      <c r="I234" s="44" t="str">
        <f t="shared" si="6"/>
        <v>(m3_23_c3&gt;=0&amp;m3_23_c3&lt;=365)|m3_23_c3==.</v>
      </c>
      <c r="J234" s="27" t="s">
        <v>23</v>
      </c>
      <c r="K234" s="7" t="s">
        <v>21</v>
      </c>
      <c r="L234" s="8"/>
      <c r="M234" s="26"/>
      <c r="N234" s="28"/>
      <c r="O234" s="28"/>
      <c r="P234" s="26"/>
      <c r="Q234" s="26"/>
    </row>
    <row r="235" spans="1:18">
      <c r="A235" s="25">
        <v>234</v>
      </c>
      <c r="C235" s="6" t="s">
        <v>1159</v>
      </c>
      <c r="D235" s="6" t="s">
        <v>630</v>
      </c>
      <c r="E235" s="5" t="s">
        <v>21</v>
      </c>
      <c r="F235" s="35" t="s">
        <v>23</v>
      </c>
      <c r="G235" s="35" t="s">
        <v>23</v>
      </c>
      <c r="H235" s="6" t="s">
        <v>133</v>
      </c>
      <c r="I235" s="44" t="str">
        <f t="shared" si="6"/>
        <v>(m3_23_c4&gt;=0&amp;m3_23_c4&lt;=365)|m3_23_c4==.</v>
      </c>
      <c r="J235" s="27" t="s">
        <v>23</v>
      </c>
      <c r="K235" s="7" t="s">
        <v>21</v>
      </c>
      <c r="L235" s="8"/>
      <c r="M235" s="26"/>
      <c r="N235" s="28"/>
      <c r="O235" s="28"/>
      <c r="P235" s="26"/>
      <c r="Q235" s="26"/>
    </row>
    <row r="236" spans="1:18" s="25" customFormat="1">
      <c r="A236" s="25">
        <v>235</v>
      </c>
      <c r="B236" s="40"/>
      <c r="C236" s="6" t="s">
        <v>1160</v>
      </c>
      <c r="D236" s="6" t="s">
        <v>632</v>
      </c>
      <c r="E236" s="5" t="s">
        <v>21</v>
      </c>
      <c r="F236" s="35" t="s">
        <v>23</v>
      </c>
      <c r="G236" s="35" t="s">
        <v>23</v>
      </c>
      <c r="H236" s="6" t="s">
        <v>133</v>
      </c>
      <c r="I236" s="44" t="str">
        <f t="shared" si="6"/>
        <v>(m3_23_c5&gt;=0&amp;m3_23_c5&lt;=365)|m3_23_c5==.</v>
      </c>
      <c r="J236" s="27" t="s">
        <v>23</v>
      </c>
      <c r="K236" s="7" t="s">
        <v>21</v>
      </c>
      <c r="L236" s="8"/>
      <c r="M236" s="26"/>
      <c r="N236" s="28"/>
      <c r="O236" s="28"/>
      <c r="P236" s="26"/>
      <c r="Q236" s="26"/>
    </row>
    <row r="237" spans="1:18" s="25" customFormat="1">
      <c r="A237" s="25">
        <v>236</v>
      </c>
      <c r="B237" s="40"/>
      <c r="C237" s="6" t="s">
        <v>1161</v>
      </c>
      <c r="D237" s="6" t="s">
        <v>634</v>
      </c>
      <c r="E237" s="5" t="s">
        <v>21</v>
      </c>
      <c r="F237" s="35" t="s">
        <v>23</v>
      </c>
      <c r="G237" s="35" t="s">
        <v>23</v>
      </c>
      <c r="H237" s="6" t="s">
        <v>133</v>
      </c>
      <c r="I237" s="44" t="str">
        <f t="shared" si="6"/>
        <v>(m3_23_c6&gt;=0&amp;m3_23_c6&lt;=365)|m3_23_c6==.</v>
      </c>
      <c r="J237" s="27" t="s">
        <v>23</v>
      </c>
      <c r="K237" s="7" t="s">
        <v>21</v>
      </c>
      <c r="L237" s="8"/>
      <c r="M237" s="26"/>
      <c r="N237" s="28"/>
      <c r="O237" s="28"/>
      <c r="P237" s="26"/>
      <c r="Q237" s="26"/>
    </row>
    <row r="238" spans="1:18" s="25" customFormat="1">
      <c r="A238" s="25">
        <v>237</v>
      </c>
      <c r="B238" s="40"/>
      <c r="C238" s="6" t="s">
        <v>1162</v>
      </c>
      <c r="D238" s="6" t="s">
        <v>1163</v>
      </c>
      <c r="E238" s="5" t="s">
        <v>21</v>
      </c>
      <c r="F238" s="35" t="s">
        <v>23</v>
      </c>
      <c r="G238" s="35" t="s">
        <v>23</v>
      </c>
      <c r="H238" s="6" t="s">
        <v>133</v>
      </c>
      <c r="I238" s="44" t="str">
        <f t="shared" ref="I238:I243" si="7">CONCATENATE(C238,"&gt;=0|",C238,"==-9")</f>
        <v>m3_23_d1&gt;=0|m3_23_d1==-9</v>
      </c>
      <c r="J238" s="27" t="s">
        <v>23</v>
      </c>
      <c r="K238" s="7" t="s">
        <v>21</v>
      </c>
      <c r="L238" s="8"/>
      <c r="M238" s="26"/>
      <c r="N238" s="28"/>
      <c r="O238" s="28"/>
      <c r="P238" s="26"/>
      <c r="Q238" s="26"/>
    </row>
    <row r="239" spans="1:18" s="25" customFormat="1">
      <c r="A239" s="25">
        <v>238</v>
      </c>
      <c r="B239" s="40"/>
      <c r="C239" s="6" t="s">
        <v>1164</v>
      </c>
      <c r="D239" s="6" t="s">
        <v>1165</v>
      </c>
      <c r="E239" s="5" t="s">
        <v>21</v>
      </c>
      <c r="F239" s="35" t="s">
        <v>23</v>
      </c>
      <c r="G239" s="35" t="s">
        <v>23</v>
      </c>
      <c r="H239" s="6" t="s">
        <v>133</v>
      </c>
      <c r="I239" s="44" t="str">
        <f t="shared" si="7"/>
        <v>m3_23_d2&gt;=0|m3_23_d2==-9</v>
      </c>
      <c r="J239" s="27" t="s">
        <v>23</v>
      </c>
      <c r="K239" s="7" t="s">
        <v>21</v>
      </c>
      <c r="L239" s="8"/>
      <c r="M239" s="26"/>
      <c r="N239" s="28"/>
      <c r="O239" s="28"/>
      <c r="P239" s="26"/>
      <c r="Q239" s="26"/>
    </row>
    <row r="240" spans="1:18" s="25" customFormat="1">
      <c r="A240" s="25">
        <v>239</v>
      </c>
      <c r="B240" s="40"/>
      <c r="C240" s="6" t="s">
        <v>1166</v>
      </c>
      <c r="D240" s="6" t="s">
        <v>1167</v>
      </c>
      <c r="E240" s="5" t="s">
        <v>21</v>
      </c>
      <c r="F240" s="35" t="s">
        <v>23</v>
      </c>
      <c r="G240" s="35" t="s">
        <v>23</v>
      </c>
      <c r="H240" s="6" t="s">
        <v>133</v>
      </c>
      <c r="I240" s="44" t="str">
        <f t="shared" si="7"/>
        <v>m3_23_d3&gt;=0|m3_23_d3==-9</v>
      </c>
      <c r="J240" s="27" t="s">
        <v>23</v>
      </c>
      <c r="K240" s="7" t="s">
        <v>21</v>
      </c>
      <c r="L240" s="8"/>
      <c r="M240" s="26"/>
      <c r="N240" s="28"/>
      <c r="O240" s="28"/>
      <c r="P240" s="26"/>
      <c r="Q240" s="26"/>
    </row>
    <row r="241" spans="1:17" s="25" customFormat="1">
      <c r="A241" s="25">
        <v>240</v>
      </c>
      <c r="B241" s="40"/>
      <c r="C241" s="6" t="s">
        <v>1168</v>
      </c>
      <c r="D241" s="6" t="s">
        <v>646</v>
      </c>
      <c r="E241" s="5" t="s">
        <v>21</v>
      </c>
      <c r="F241" s="35" t="s">
        <v>23</v>
      </c>
      <c r="G241" s="35" t="s">
        <v>23</v>
      </c>
      <c r="H241" s="6" t="s">
        <v>133</v>
      </c>
      <c r="I241" s="44" t="str">
        <f t="shared" si="7"/>
        <v>m3_23_d4&gt;=0|m3_23_d4==-9</v>
      </c>
      <c r="J241" s="27" t="s">
        <v>23</v>
      </c>
      <c r="K241" s="7" t="s">
        <v>21</v>
      </c>
      <c r="L241" s="8"/>
      <c r="M241" s="26"/>
      <c r="N241" s="28"/>
      <c r="O241" s="28"/>
      <c r="P241" s="26"/>
      <c r="Q241" s="26"/>
    </row>
    <row r="242" spans="1:17" s="25" customFormat="1">
      <c r="A242" s="25">
        <v>241</v>
      </c>
      <c r="B242" s="40"/>
      <c r="C242" s="6" t="s">
        <v>1169</v>
      </c>
      <c r="D242" s="6" t="s">
        <v>648</v>
      </c>
      <c r="E242" s="5" t="s">
        <v>21</v>
      </c>
      <c r="F242" s="35" t="s">
        <v>23</v>
      </c>
      <c r="G242" s="35" t="s">
        <v>23</v>
      </c>
      <c r="H242" s="6" t="s">
        <v>133</v>
      </c>
      <c r="I242" s="44" t="str">
        <f t="shared" si="7"/>
        <v>m3_23_d5&gt;=0|m3_23_d5==-9</v>
      </c>
      <c r="J242" s="27" t="s">
        <v>23</v>
      </c>
      <c r="K242" s="7" t="s">
        <v>21</v>
      </c>
      <c r="L242" s="8"/>
      <c r="M242" s="26"/>
      <c r="N242" s="28"/>
      <c r="O242" s="28"/>
      <c r="P242" s="26"/>
      <c r="Q242" s="26"/>
    </row>
    <row r="243" spans="1:17" s="25" customFormat="1">
      <c r="A243" s="25">
        <v>242</v>
      </c>
      <c r="B243" s="40"/>
      <c r="C243" s="6" t="s">
        <v>1170</v>
      </c>
      <c r="D243" s="6" t="s">
        <v>650</v>
      </c>
      <c r="E243" s="5" t="s">
        <v>21</v>
      </c>
      <c r="F243" s="35" t="s">
        <v>23</v>
      </c>
      <c r="G243" s="35" t="s">
        <v>23</v>
      </c>
      <c r="H243" s="6" t="s">
        <v>133</v>
      </c>
      <c r="I243" s="44" t="str">
        <f t="shared" si="7"/>
        <v>m3_23_d6&gt;=0|m3_23_d6==-9</v>
      </c>
      <c r="J243" s="27" t="s">
        <v>23</v>
      </c>
      <c r="K243" s="7" t="s">
        <v>21</v>
      </c>
      <c r="L243" s="8"/>
      <c r="M243" s="26"/>
      <c r="N243" s="28"/>
      <c r="O243" s="28"/>
      <c r="P243" s="26"/>
      <c r="Q243" s="26"/>
    </row>
    <row r="244" spans="1:17" s="25" customFormat="1">
      <c r="A244" s="25">
        <v>243</v>
      </c>
      <c r="B244" s="40"/>
      <c r="C244" s="6" t="s">
        <v>1171</v>
      </c>
      <c r="D244" s="6" t="s">
        <v>1172</v>
      </c>
      <c r="E244" s="5" t="s">
        <v>21</v>
      </c>
      <c r="F244" s="35" t="s">
        <v>23</v>
      </c>
      <c r="G244" s="35" t="s">
        <v>23</v>
      </c>
      <c r="H244" s="6" t="s">
        <v>52</v>
      </c>
      <c r="I244" s="44" t="s">
        <v>118</v>
      </c>
      <c r="J244" s="27" t="s">
        <v>23</v>
      </c>
      <c r="K244" s="7" t="s">
        <v>21</v>
      </c>
      <c r="L244" s="8"/>
      <c r="M244" s="26"/>
      <c r="N244" s="28"/>
      <c r="O244" s="28"/>
      <c r="P244" s="26"/>
      <c r="Q244" s="26"/>
    </row>
    <row r="245" spans="1:17" s="25" customFormat="1">
      <c r="A245" s="25">
        <v>244</v>
      </c>
      <c r="B245" s="40"/>
      <c r="C245" s="6" t="s">
        <v>1173</v>
      </c>
      <c r="D245" s="6" t="s">
        <v>1174</v>
      </c>
      <c r="E245" s="5" t="s">
        <v>21</v>
      </c>
      <c r="F245" s="35" t="s">
        <v>23</v>
      </c>
      <c r="G245" s="35" t="s">
        <v>23</v>
      </c>
      <c r="H245" s="6" t="s">
        <v>52</v>
      </c>
      <c r="I245" s="44" t="s">
        <v>118</v>
      </c>
      <c r="J245" s="27" t="s">
        <v>23</v>
      </c>
      <c r="K245" s="7" t="s">
        <v>21</v>
      </c>
      <c r="L245" s="8"/>
      <c r="M245" s="26"/>
      <c r="N245" s="28"/>
      <c r="O245" s="28"/>
      <c r="P245" s="26"/>
      <c r="Q245" s="26"/>
    </row>
    <row r="246" spans="1:17" s="25" customFormat="1">
      <c r="A246" s="25">
        <v>245</v>
      </c>
      <c r="B246" s="40"/>
      <c r="C246" s="6" t="s">
        <v>1175</v>
      </c>
      <c r="D246" s="6" t="s">
        <v>1176</v>
      </c>
      <c r="E246" s="5" t="s">
        <v>21</v>
      </c>
      <c r="F246" s="35" t="s">
        <v>23</v>
      </c>
      <c r="G246" s="35" t="s">
        <v>23</v>
      </c>
      <c r="H246" s="6" t="s">
        <v>52</v>
      </c>
      <c r="I246" s="44" t="s">
        <v>118</v>
      </c>
      <c r="J246" s="27" t="s">
        <v>23</v>
      </c>
      <c r="K246" s="7" t="s">
        <v>21</v>
      </c>
      <c r="L246" s="8"/>
      <c r="M246" s="26"/>
      <c r="N246" s="28"/>
      <c r="O246" s="28"/>
      <c r="P246" s="26"/>
      <c r="Q246" s="26"/>
    </row>
    <row r="247" spans="1:17" s="25" customFormat="1">
      <c r="A247" s="25">
        <v>246</v>
      </c>
      <c r="B247" s="40"/>
      <c r="C247" s="6" t="s">
        <v>1177</v>
      </c>
      <c r="D247" s="6" t="s">
        <v>662</v>
      </c>
      <c r="E247" s="5" t="s">
        <v>21</v>
      </c>
      <c r="F247" s="35" t="s">
        <v>23</v>
      </c>
      <c r="G247" s="35" t="s">
        <v>23</v>
      </c>
      <c r="H247" s="6" t="s">
        <v>52</v>
      </c>
      <c r="I247" s="44" t="s">
        <v>118</v>
      </c>
      <c r="J247" s="27" t="s">
        <v>23</v>
      </c>
      <c r="K247" s="7" t="s">
        <v>21</v>
      </c>
      <c r="L247" s="8"/>
      <c r="M247" s="26"/>
      <c r="N247" s="28"/>
      <c r="O247" s="28"/>
      <c r="P247" s="26"/>
      <c r="Q247" s="26"/>
    </row>
    <row r="248" spans="1:17" s="25" customFormat="1">
      <c r="A248" s="25">
        <v>247</v>
      </c>
      <c r="B248" s="40"/>
      <c r="C248" s="6" t="s">
        <v>1178</v>
      </c>
      <c r="D248" s="6" t="s">
        <v>664</v>
      </c>
      <c r="E248" s="5" t="s">
        <v>21</v>
      </c>
      <c r="F248" s="35" t="s">
        <v>23</v>
      </c>
      <c r="G248" s="35" t="s">
        <v>23</v>
      </c>
      <c r="H248" s="6" t="s">
        <v>52</v>
      </c>
      <c r="I248" s="44" t="s">
        <v>118</v>
      </c>
      <c r="J248" s="27" t="s">
        <v>23</v>
      </c>
      <c r="K248" s="7" t="s">
        <v>21</v>
      </c>
      <c r="L248" s="8"/>
      <c r="M248" s="26"/>
      <c r="N248" s="28"/>
      <c r="O248" s="28"/>
      <c r="P248" s="26"/>
      <c r="Q248" s="26"/>
    </row>
    <row r="249" spans="1:17" s="25" customFormat="1">
      <c r="A249" s="25">
        <v>248</v>
      </c>
      <c r="B249" s="40"/>
      <c r="C249" s="6" t="s">
        <v>1179</v>
      </c>
      <c r="D249" s="6" t="s">
        <v>666</v>
      </c>
      <c r="E249" s="5" t="s">
        <v>21</v>
      </c>
      <c r="F249" s="35" t="s">
        <v>23</v>
      </c>
      <c r="G249" s="35" t="s">
        <v>23</v>
      </c>
      <c r="H249" s="6" t="s">
        <v>52</v>
      </c>
      <c r="I249" s="44" t="s">
        <v>118</v>
      </c>
      <c r="J249" s="27" t="s">
        <v>23</v>
      </c>
      <c r="K249" s="7" t="s">
        <v>21</v>
      </c>
      <c r="L249" s="8"/>
      <c r="M249" s="26"/>
      <c r="N249" s="28"/>
      <c r="O249" s="28"/>
      <c r="P249" s="26"/>
      <c r="Q249" s="26"/>
    </row>
    <row r="250" spans="1:17" s="25" customFormat="1">
      <c r="A250" s="25">
        <v>249</v>
      </c>
      <c r="B250" s="40">
        <v>3.24</v>
      </c>
      <c r="C250" s="6" t="s">
        <v>667</v>
      </c>
      <c r="D250" s="6" t="s">
        <v>668</v>
      </c>
      <c r="E250" s="5" t="s">
        <v>21</v>
      </c>
      <c r="F250" s="5" t="s">
        <v>21</v>
      </c>
      <c r="G250" s="5" t="s">
        <v>21</v>
      </c>
      <c r="H250" s="6" t="s">
        <v>52</v>
      </c>
      <c r="I250" s="12" t="s">
        <v>118</v>
      </c>
      <c r="J250" s="27" t="s">
        <v>23</v>
      </c>
      <c r="K250" s="7" t="s">
        <v>21</v>
      </c>
      <c r="L250" s="8"/>
      <c r="M250" s="26"/>
      <c r="N250" s="28"/>
      <c r="O250" s="28"/>
      <c r="P250" s="26"/>
      <c r="Q250" s="26"/>
    </row>
    <row r="251" spans="1:17" s="25" customFormat="1">
      <c r="A251" s="25">
        <v>250</v>
      </c>
      <c r="B251" s="40"/>
      <c r="C251" s="6" t="s">
        <v>669</v>
      </c>
      <c r="D251" s="6" t="s">
        <v>670</v>
      </c>
      <c r="E251" s="5" t="s">
        <v>21</v>
      </c>
      <c r="F251" s="5" t="s">
        <v>21</v>
      </c>
      <c r="G251" s="5" t="s">
        <v>21</v>
      </c>
      <c r="H251" s="6" t="s">
        <v>52</v>
      </c>
      <c r="I251" s="12" t="s">
        <v>118</v>
      </c>
      <c r="J251" s="27" t="s">
        <v>23</v>
      </c>
      <c r="K251" s="7" t="s">
        <v>21</v>
      </c>
      <c r="L251" s="8"/>
      <c r="M251" s="26"/>
      <c r="N251" s="28"/>
      <c r="O251" s="28"/>
      <c r="P251" s="26"/>
      <c r="Q251" s="26"/>
    </row>
    <row r="252" spans="1:17" s="25" customFormat="1">
      <c r="A252" s="25">
        <v>251</v>
      </c>
      <c r="B252" s="40"/>
      <c r="C252" s="6" t="s">
        <v>671</v>
      </c>
      <c r="D252" s="6" t="s">
        <v>672</v>
      </c>
      <c r="E252" s="5" t="s">
        <v>21</v>
      </c>
      <c r="F252" s="5" t="s">
        <v>21</v>
      </c>
      <c r="G252" s="5" t="s">
        <v>21</v>
      </c>
      <c r="H252" s="6" t="s">
        <v>52</v>
      </c>
      <c r="I252" s="12" t="s">
        <v>118</v>
      </c>
      <c r="J252" s="27" t="s">
        <v>23</v>
      </c>
      <c r="K252" s="7" t="s">
        <v>21</v>
      </c>
      <c r="L252" s="8"/>
      <c r="M252" s="26"/>
      <c r="N252" s="28"/>
      <c r="O252" s="28"/>
      <c r="P252" s="26"/>
      <c r="Q252" s="26"/>
    </row>
    <row r="253" spans="1:17" s="25" customFormat="1">
      <c r="A253" s="25">
        <v>252</v>
      </c>
      <c r="B253" s="40"/>
      <c r="C253" s="6" t="s">
        <v>673</v>
      </c>
      <c r="D253" s="6" t="s">
        <v>674</v>
      </c>
      <c r="E253" s="5" t="s">
        <v>21</v>
      </c>
      <c r="F253" s="5" t="s">
        <v>21</v>
      </c>
      <c r="G253" s="5" t="s">
        <v>21</v>
      </c>
      <c r="H253" s="6" t="s">
        <v>52</v>
      </c>
      <c r="I253" s="12" t="s">
        <v>118</v>
      </c>
      <c r="J253" s="27" t="s">
        <v>23</v>
      </c>
      <c r="K253" s="7" t="s">
        <v>21</v>
      </c>
      <c r="L253" s="8"/>
      <c r="M253" s="26"/>
      <c r="N253" s="28"/>
      <c r="O253" s="28"/>
      <c r="P253" s="26"/>
      <c r="Q253" s="26"/>
    </row>
    <row r="254" spans="1:17" s="25" customFormat="1">
      <c r="A254" s="25">
        <v>253</v>
      </c>
      <c r="B254" s="40"/>
      <c r="C254" s="6" t="s">
        <v>675</v>
      </c>
      <c r="D254" s="6" t="s">
        <v>676</v>
      </c>
      <c r="E254" s="5" t="s">
        <v>21</v>
      </c>
      <c r="F254" s="5" t="s">
        <v>21</v>
      </c>
      <c r="G254" s="5" t="s">
        <v>21</v>
      </c>
      <c r="H254" s="6" t="s">
        <v>52</v>
      </c>
      <c r="I254" s="12" t="s">
        <v>118</v>
      </c>
      <c r="J254" s="27" t="s">
        <v>23</v>
      </c>
      <c r="K254" s="7" t="s">
        <v>21</v>
      </c>
      <c r="L254" s="8"/>
      <c r="M254" s="26"/>
      <c r="N254" s="28"/>
      <c r="O254" s="28"/>
      <c r="P254" s="26"/>
      <c r="Q254" s="26"/>
    </row>
    <row r="255" spans="1:17" s="25" customFormat="1">
      <c r="A255" s="25">
        <v>254</v>
      </c>
      <c r="B255" s="40">
        <v>3.25</v>
      </c>
      <c r="C255" s="6" t="s">
        <v>677</v>
      </c>
      <c r="D255" s="6" t="s">
        <v>678</v>
      </c>
      <c r="E255" s="5" t="s">
        <v>21</v>
      </c>
      <c r="F255" s="5" t="s">
        <v>21</v>
      </c>
      <c r="G255" s="5" t="s">
        <v>21</v>
      </c>
      <c r="H255" s="6" t="s">
        <v>52</v>
      </c>
      <c r="I255" s="12" t="s">
        <v>679</v>
      </c>
      <c r="J255" s="7" t="s">
        <v>21</v>
      </c>
      <c r="K255" s="27" t="s">
        <v>23</v>
      </c>
      <c r="L255" s="26"/>
      <c r="M255" s="6" t="s">
        <v>680</v>
      </c>
      <c r="N255" s="11" t="s">
        <v>681</v>
      </c>
      <c r="O255" s="28" t="s">
        <v>682</v>
      </c>
      <c r="P255" s="26"/>
      <c r="Q255" s="26"/>
    </row>
    <row r="256" spans="1:17" s="25" customFormat="1">
      <c r="A256" s="25">
        <v>255</v>
      </c>
      <c r="B256" s="40"/>
      <c r="C256" s="6" t="s">
        <v>683</v>
      </c>
      <c r="D256" s="6"/>
      <c r="E256" s="5" t="s">
        <v>21</v>
      </c>
      <c r="F256" s="5" t="s">
        <v>21</v>
      </c>
      <c r="G256" s="5" t="s">
        <v>21</v>
      </c>
      <c r="H256" s="6"/>
      <c r="I256" s="12"/>
      <c r="J256" s="7" t="s">
        <v>21</v>
      </c>
      <c r="K256" s="27" t="s">
        <v>23</v>
      </c>
      <c r="L256" s="26"/>
      <c r="M256" s="6" t="s">
        <v>684</v>
      </c>
      <c r="N256" s="11" t="s">
        <v>685</v>
      </c>
      <c r="O256" s="28" t="s">
        <v>686</v>
      </c>
      <c r="P256" s="26" t="s">
        <v>677</v>
      </c>
      <c r="Q256" s="26"/>
    </row>
    <row r="257" spans="1:17" s="25" customFormat="1">
      <c r="A257" s="25">
        <v>256</v>
      </c>
      <c r="B257" s="40"/>
      <c r="C257" s="6" t="s">
        <v>684</v>
      </c>
      <c r="D257" s="6" t="s">
        <v>687</v>
      </c>
      <c r="E257" s="5" t="s">
        <v>21</v>
      </c>
      <c r="F257" s="5" t="s">
        <v>21</v>
      </c>
      <c r="G257" s="5" t="s">
        <v>21</v>
      </c>
      <c r="H257" s="6" t="s">
        <v>52</v>
      </c>
      <c r="I257" s="12" t="s">
        <v>1180</v>
      </c>
      <c r="J257" s="7" t="s">
        <v>21</v>
      </c>
      <c r="K257" s="27" t="s">
        <v>23</v>
      </c>
      <c r="L257" s="26"/>
      <c r="M257" s="6"/>
      <c r="N257" s="11"/>
      <c r="O257" s="28"/>
      <c r="P257" s="26"/>
      <c r="Q257" s="26"/>
    </row>
    <row r="258" spans="1:17" s="25" customFormat="1">
      <c r="A258" s="25">
        <v>257</v>
      </c>
      <c r="B258" s="40"/>
      <c r="C258" s="6" t="s">
        <v>680</v>
      </c>
      <c r="D258" s="6" t="s">
        <v>689</v>
      </c>
      <c r="E258" s="5" t="s">
        <v>21</v>
      </c>
      <c r="F258" s="5" t="s">
        <v>21</v>
      </c>
      <c r="G258" s="5" t="s">
        <v>21</v>
      </c>
      <c r="H258" s="6" t="s">
        <v>22</v>
      </c>
      <c r="I258" s="12"/>
      <c r="J258" s="27" t="s">
        <v>23</v>
      </c>
      <c r="K258" s="7" t="s">
        <v>21</v>
      </c>
      <c r="L258" s="8"/>
      <c r="M258" s="26"/>
      <c r="N258" s="28"/>
      <c r="O258" s="28"/>
      <c r="P258" s="26"/>
      <c r="Q258" s="26"/>
    </row>
    <row r="259" spans="1:17" s="25" customFormat="1">
      <c r="A259" s="25">
        <v>258</v>
      </c>
      <c r="B259" s="40">
        <v>3.26</v>
      </c>
      <c r="C259" s="6" t="s">
        <v>690</v>
      </c>
      <c r="D259" s="6" t="s">
        <v>691</v>
      </c>
      <c r="E259" s="5" t="s">
        <v>21</v>
      </c>
      <c r="F259" s="5" t="s">
        <v>21</v>
      </c>
      <c r="G259" s="5" t="s">
        <v>21</v>
      </c>
      <c r="H259" s="6" t="s">
        <v>133</v>
      </c>
      <c r="I259" s="44" t="str">
        <f t="shared" ref="I259:I265" si="8">CONCATENATE("(",C259,"&gt;=0&amp;",C259,"!=.)|",C259,"==-9")</f>
        <v>(u3_26&gt;=0&amp;u3_26!=.)|u3_26==-9</v>
      </c>
      <c r="J259" s="7" t="s">
        <v>21</v>
      </c>
      <c r="K259" s="27" t="s">
        <v>23</v>
      </c>
      <c r="L259" s="26"/>
      <c r="M259" s="6" t="s">
        <v>692</v>
      </c>
      <c r="N259" s="28">
        <v>0</v>
      </c>
      <c r="O259" s="28" t="s">
        <v>693</v>
      </c>
      <c r="P259" s="26"/>
      <c r="Q259" s="26"/>
    </row>
    <row r="260" spans="1:17" s="25" customFormat="1">
      <c r="A260" s="25">
        <v>259</v>
      </c>
      <c r="B260" s="40">
        <v>3.27</v>
      </c>
      <c r="C260" s="12" t="s">
        <v>694</v>
      </c>
      <c r="D260" s="6" t="s">
        <v>695</v>
      </c>
      <c r="E260" s="5" t="s">
        <v>21</v>
      </c>
      <c r="F260" s="5" t="s">
        <v>21</v>
      </c>
      <c r="G260" s="5" t="s">
        <v>21</v>
      </c>
      <c r="H260" s="6" t="s">
        <v>133</v>
      </c>
      <c r="I260" s="44" t="str">
        <f t="shared" si="8"/>
        <v>(u3_27a&gt;=0&amp;u3_27a!=.)|u3_27a==-9</v>
      </c>
      <c r="J260" s="27" t="s">
        <v>23</v>
      </c>
      <c r="K260" s="27" t="s">
        <v>23</v>
      </c>
      <c r="L260" s="26"/>
      <c r="M260" s="26"/>
      <c r="N260" s="28"/>
      <c r="O260" s="28"/>
      <c r="P260" s="26"/>
      <c r="Q260" s="26"/>
    </row>
    <row r="261" spans="1:17" s="25" customFormat="1">
      <c r="A261" s="25">
        <v>260</v>
      </c>
      <c r="B261" s="40"/>
      <c r="C261" s="12" t="s">
        <v>696</v>
      </c>
      <c r="D261" s="6" t="s">
        <v>697</v>
      </c>
      <c r="E261" s="5" t="s">
        <v>21</v>
      </c>
      <c r="F261" s="5" t="s">
        <v>21</v>
      </c>
      <c r="G261" s="5" t="s">
        <v>21</v>
      </c>
      <c r="H261" s="6" t="s">
        <v>133</v>
      </c>
      <c r="I261" s="44" t="str">
        <f t="shared" si="8"/>
        <v>(u3_27b&gt;=0&amp;u3_27b!=.)|u3_27b==-9</v>
      </c>
      <c r="J261" s="27" t="s">
        <v>23</v>
      </c>
      <c r="K261" s="27" t="s">
        <v>23</v>
      </c>
      <c r="L261" s="26"/>
      <c r="M261" s="26"/>
      <c r="N261" s="28"/>
      <c r="O261" s="28"/>
      <c r="P261" s="26"/>
      <c r="Q261" s="26"/>
    </row>
    <row r="262" spans="1:17" s="25" customFormat="1">
      <c r="A262" s="25">
        <v>261</v>
      </c>
      <c r="B262" s="40"/>
      <c r="C262" s="12" t="s">
        <v>698</v>
      </c>
      <c r="D262" s="6" t="s">
        <v>699</v>
      </c>
      <c r="E262" s="5" t="s">
        <v>21</v>
      </c>
      <c r="F262" s="5" t="s">
        <v>21</v>
      </c>
      <c r="G262" s="5" t="s">
        <v>21</v>
      </c>
      <c r="H262" s="6" t="s">
        <v>133</v>
      </c>
      <c r="I262" s="44" t="str">
        <f t="shared" si="8"/>
        <v>(u3_27c&gt;=0&amp;u3_27c!=.)|u3_27c==-9</v>
      </c>
      <c r="J262" s="27" t="s">
        <v>23</v>
      </c>
      <c r="K262" s="27" t="s">
        <v>23</v>
      </c>
      <c r="L262" s="26"/>
      <c r="M262" s="26"/>
      <c r="N262" s="28"/>
      <c r="O262" s="28"/>
      <c r="P262" s="26"/>
      <c r="Q262" s="26"/>
    </row>
    <row r="263" spans="1:17" s="25" customFormat="1">
      <c r="A263" s="25">
        <v>262</v>
      </c>
      <c r="B263" s="40"/>
      <c r="C263" s="12" t="s">
        <v>700</v>
      </c>
      <c r="D263" s="6" t="s">
        <v>701</v>
      </c>
      <c r="E263" s="5" t="s">
        <v>21</v>
      </c>
      <c r="F263" s="5" t="s">
        <v>21</v>
      </c>
      <c r="G263" s="5" t="s">
        <v>21</v>
      </c>
      <c r="H263" s="6" t="s">
        <v>133</v>
      </c>
      <c r="I263" s="44" t="str">
        <f t="shared" si="8"/>
        <v>(u3_27d&gt;=0&amp;u3_27d!=.)|u3_27d==-9</v>
      </c>
      <c r="J263" s="27" t="s">
        <v>23</v>
      </c>
      <c r="K263" s="27" t="s">
        <v>23</v>
      </c>
      <c r="L263" s="26"/>
      <c r="M263" s="26"/>
      <c r="N263" s="28"/>
      <c r="O263" s="28"/>
      <c r="P263" s="26"/>
      <c r="Q263" s="26"/>
    </row>
    <row r="264" spans="1:17" s="25" customFormat="1">
      <c r="A264" s="25">
        <v>263</v>
      </c>
      <c r="B264" s="40"/>
      <c r="C264" s="12" t="s">
        <v>702</v>
      </c>
      <c r="D264" s="6" t="s">
        <v>703</v>
      </c>
      <c r="E264" s="5" t="s">
        <v>21</v>
      </c>
      <c r="F264" s="5" t="s">
        <v>21</v>
      </c>
      <c r="G264" s="5" t="s">
        <v>21</v>
      </c>
      <c r="H264" s="6" t="s">
        <v>133</v>
      </c>
      <c r="I264" s="44" t="str">
        <f t="shared" si="8"/>
        <v>(u3_27e&gt;=0&amp;u3_27e!=.)|u3_27e==-9</v>
      </c>
      <c r="J264" s="27" t="s">
        <v>23</v>
      </c>
      <c r="K264" s="27" t="s">
        <v>23</v>
      </c>
      <c r="L264" s="26"/>
      <c r="M264" s="26"/>
      <c r="N264" s="28"/>
      <c r="O264" s="28"/>
      <c r="P264" s="26"/>
      <c r="Q264" s="26"/>
    </row>
    <row r="265" spans="1:17" s="25" customFormat="1">
      <c r="A265" s="25">
        <v>264</v>
      </c>
      <c r="B265" s="40"/>
      <c r="C265" s="12" t="s">
        <v>704</v>
      </c>
      <c r="D265" s="6" t="s">
        <v>705</v>
      </c>
      <c r="E265" s="5" t="s">
        <v>21</v>
      </c>
      <c r="F265" s="5" t="s">
        <v>21</v>
      </c>
      <c r="G265" s="5" t="s">
        <v>21</v>
      </c>
      <c r="H265" s="6" t="s">
        <v>133</v>
      </c>
      <c r="I265" s="44" t="str">
        <f t="shared" si="8"/>
        <v>(u3_27f&gt;=0&amp;u3_27f!=.)|u3_27f==-9</v>
      </c>
      <c r="J265" s="27" t="s">
        <v>23</v>
      </c>
      <c r="K265" s="27" t="s">
        <v>23</v>
      </c>
      <c r="L265" s="26"/>
      <c r="M265" s="26"/>
      <c r="N265" s="28"/>
      <c r="O265" s="28"/>
      <c r="P265" s="26"/>
      <c r="Q265" s="26"/>
    </row>
    <row r="266" spans="1:17" s="25" customFormat="1">
      <c r="A266" s="25">
        <v>265</v>
      </c>
      <c r="B266" s="40">
        <v>3.28</v>
      </c>
      <c r="C266" s="12" t="s">
        <v>706</v>
      </c>
      <c r="D266" s="13" t="s">
        <v>707</v>
      </c>
      <c r="E266" s="5" t="s">
        <v>21</v>
      </c>
      <c r="F266" s="5" t="s">
        <v>21</v>
      </c>
      <c r="G266" s="5" t="s">
        <v>21</v>
      </c>
      <c r="H266" s="6" t="s">
        <v>52</v>
      </c>
      <c r="I266" s="44" t="s">
        <v>708</v>
      </c>
      <c r="J266" s="7" t="s">
        <v>21</v>
      </c>
      <c r="K266" s="27" t="s">
        <v>23</v>
      </c>
      <c r="L266" s="26"/>
      <c r="M266" s="31" t="s">
        <v>709</v>
      </c>
      <c r="N266" s="28">
        <v>2</v>
      </c>
      <c r="O266" s="28">
        <v>1</v>
      </c>
      <c r="P266" s="6"/>
      <c r="Q266" s="26"/>
    </row>
    <row r="267" spans="1:17" s="25" customFormat="1">
      <c r="A267" s="25">
        <v>266</v>
      </c>
      <c r="B267" s="40">
        <v>3.29</v>
      </c>
      <c r="C267" s="12" t="s">
        <v>709</v>
      </c>
      <c r="D267" s="13" t="s">
        <v>710</v>
      </c>
      <c r="E267" s="5" t="s">
        <v>21</v>
      </c>
      <c r="F267" s="5" t="s">
        <v>21</v>
      </c>
      <c r="G267" s="5" t="s">
        <v>21</v>
      </c>
      <c r="H267" s="6" t="s">
        <v>52</v>
      </c>
      <c r="I267" s="44" t="s">
        <v>118</v>
      </c>
      <c r="J267" s="7" t="s">
        <v>21</v>
      </c>
      <c r="K267" s="7" t="s">
        <v>21</v>
      </c>
      <c r="L267" s="8"/>
      <c r="M267" s="31" t="s">
        <v>711</v>
      </c>
      <c r="N267" s="28" t="s">
        <v>712</v>
      </c>
      <c r="O267" s="28" t="s">
        <v>713</v>
      </c>
      <c r="P267" s="6"/>
      <c r="Q267" s="26"/>
    </row>
    <row r="268" spans="1:17" s="25" customFormat="1">
      <c r="A268" s="25">
        <v>267</v>
      </c>
      <c r="B268" s="40">
        <v>3.3</v>
      </c>
      <c r="C268" s="12" t="s">
        <v>714</v>
      </c>
      <c r="D268" s="13" t="s">
        <v>715</v>
      </c>
      <c r="E268" s="5" t="s">
        <v>21</v>
      </c>
      <c r="F268" s="5" t="s">
        <v>21</v>
      </c>
      <c r="G268" s="5" t="s">
        <v>21</v>
      </c>
      <c r="H268" s="6" t="s">
        <v>52</v>
      </c>
      <c r="I268" s="44" t="s">
        <v>716</v>
      </c>
      <c r="J268" s="7" t="s">
        <v>21</v>
      </c>
      <c r="K268" s="7" t="s">
        <v>21</v>
      </c>
      <c r="L268" s="8"/>
      <c r="M268" s="6"/>
      <c r="N268" s="29"/>
      <c r="O268" s="29"/>
      <c r="P268" s="6"/>
      <c r="Q268" s="26"/>
    </row>
    <row r="269" spans="1:17" s="25" customFormat="1">
      <c r="A269" s="25">
        <v>268</v>
      </c>
      <c r="B269" s="40"/>
      <c r="C269" s="12" t="s">
        <v>717</v>
      </c>
      <c r="D269" s="13"/>
      <c r="E269" s="5" t="s">
        <v>21</v>
      </c>
      <c r="F269" s="5" t="s">
        <v>21</v>
      </c>
      <c r="G269" s="5" t="s">
        <v>21</v>
      </c>
      <c r="H269" s="6" t="s">
        <v>52</v>
      </c>
      <c r="I269" s="44" t="s">
        <v>716</v>
      </c>
      <c r="J269" s="7" t="s">
        <v>21</v>
      </c>
      <c r="K269" s="7" t="s">
        <v>21</v>
      </c>
      <c r="L269" s="8"/>
      <c r="M269" s="6" t="s">
        <v>718</v>
      </c>
      <c r="N269" s="11" t="str">
        <f>CONCATENATE(C268,"==1 | inlist(",C268,",2,3,4,5,6,7) == 1|",C267,"== 2|",C266," == 2 | inlist(",C270,",1,2,3,4,5,6,7) == 1")</f>
        <v>u3_30a==1 | inlist(u3_30a,2,3,4,5,6,7) == 1|u3_29== 2|u3_28 == 2 | inlist(u3_30b,1,2,3,4,5,6,7) == 1</v>
      </c>
      <c r="O269" s="11" t="s">
        <v>719</v>
      </c>
      <c r="P269" s="6" t="s">
        <v>714</v>
      </c>
      <c r="Q269" s="26"/>
    </row>
    <row r="270" spans="1:17" s="25" customFormat="1">
      <c r="A270" s="25">
        <v>269</v>
      </c>
      <c r="B270" s="40"/>
      <c r="C270" s="12" t="s">
        <v>720</v>
      </c>
      <c r="D270" s="13" t="s">
        <v>721</v>
      </c>
      <c r="E270" s="5" t="s">
        <v>21</v>
      </c>
      <c r="F270" s="5" t="s">
        <v>21</v>
      </c>
      <c r="G270" s="5" t="s">
        <v>21</v>
      </c>
      <c r="H270" s="6" t="s">
        <v>52</v>
      </c>
      <c r="I270" s="44" t="s">
        <v>716</v>
      </c>
      <c r="J270" s="7" t="s">
        <v>21</v>
      </c>
      <c r="K270" s="7" t="s">
        <v>21</v>
      </c>
      <c r="L270" s="8"/>
      <c r="M270" s="6"/>
      <c r="N270" s="11"/>
      <c r="O270" s="29"/>
      <c r="P270" s="6"/>
      <c r="Q270" s="26"/>
    </row>
    <row r="271" spans="1:17" s="25" customFormat="1">
      <c r="A271" s="25">
        <v>270</v>
      </c>
      <c r="B271" s="40"/>
      <c r="C271" s="12" t="s">
        <v>722</v>
      </c>
      <c r="D271" s="13" t="s">
        <v>723</v>
      </c>
      <c r="E271" s="5" t="s">
        <v>21</v>
      </c>
      <c r="F271" s="5" t="s">
        <v>21</v>
      </c>
      <c r="G271" s="5" t="s">
        <v>21</v>
      </c>
      <c r="H271" s="6" t="s">
        <v>22</v>
      </c>
      <c r="I271" s="44"/>
      <c r="J271" s="27" t="s">
        <v>23</v>
      </c>
      <c r="K271" s="7" t="s">
        <v>21</v>
      </c>
      <c r="L271" s="8"/>
      <c r="M271" s="26" t="s">
        <v>724</v>
      </c>
      <c r="N271" s="28"/>
      <c r="O271" s="28"/>
      <c r="P271" s="26"/>
      <c r="Q271" s="26"/>
    </row>
    <row r="272" spans="1:17" s="25" customFormat="1">
      <c r="A272" s="25">
        <v>271</v>
      </c>
      <c r="B272" s="40">
        <v>3.31</v>
      </c>
      <c r="C272" s="12" t="s">
        <v>725</v>
      </c>
      <c r="D272" s="13" t="s">
        <v>726</v>
      </c>
      <c r="E272" s="5" t="s">
        <v>21</v>
      </c>
      <c r="F272" s="5" t="s">
        <v>21</v>
      </c>
      <c r="G272" s="5" t="s">
        <v>21</v>
      </c>
      <c r="H272" s="6" t="s">
        <v>52</v>
      </c>
      <c r="I272" s="44" t="s">
        <v>727</v>
      </c>
      <c r="J272" s="7" t="s">
        <v>21</v>
      </c>
      <c r="K272" s="7" t="s">
        <v>21</v>
      </c>
      <c r="L272" s="8"/>
      <c r="M272" s="29"/>
      <c r="N272" s="11"/>
      <c r="O272" s="28"/>
      <c r="P272" s="6"/>
      <c r="Q272" s="26"/>
    </row>
    <row r="273" spans="1:17" s="25" customFormat="1">
      <c r="A273" s="25">
        <v>272</v>
      </c>
      <c r="B273" s="40"/>
      <c r="C273" s="12" t="s">
        <v>728</v>
      </c>
      <c r="D273" s="13"/>
      <c r="E273" s="5" t="s">
        <v>21</v>
      </c>
      <c r="F273" s="5" t="s">
        <v>21</v>
      </c>
      <c r="G273" s="5" t="s">
        <v>21</v>
      </c>
      <c r="H273" s="6" t="s">
        <v>52</v>
      </c>
      <c r="I273" s="44" t="s">
        <v>727</v>
      </c>
      <c r="J273" s="7" t="s">
        <v>21</v>
      </c>
      <c r="K273" s="7" t="s">
        <v>21</v>
      </c>
      <c r="L273" s="8"/>
      <c r="M273" s="6" t="s">
        <v>729</v>
      </c>
      <c r="N273" s="11" t="s">
        <v>730</v>
      </c>
      <c r="O273" s="11" t="s">
        <v>731</v>
      </c>
      <c r="P273" s="6" t="s">
        <v>725</v>
      </c>
      <c r="Q273" s="26"/>
    </row>
    <row r="274" spans="1:17" s="25" customFormat="1">
      <c r="A274" s="25">
        <v>273</v>
      </c>
      <c r="B274" s="40"/>
      <c r="C274" s="12" t="s">
        <v>732</v>
      </c>
      <c r="D274" s="13" t="s">
        <v>733</v>
      </c>
      <c r="E274" s="5" t="s">
        <v>21</v>
      </c>
      <c r="F274" s="5" t="s">
        <v>21</v>
      </c>
      <c r="G274" s="5" t="s">
        <v>21</v>
      </c>
      <c r="H274" s="6" t="s">
        <v>52</v>
      </c>
      <c r="I274" s="44" t="s">
        <v>727</v>
      </c>
      <c r="J274" s="7" t="s">
        <v>21</v>
      </c>
      <c r="K274" s="7" t="s">
        <v>21</v>
      </c>
      <c r="L274" s="8"/>
      <c r="M274" s="6"/>
      <c r="N274" s="11"/>
      <c r="O274" s="28"/>
      <c r="P274" s="6"/>
      <c r="Q274" s="26"/>
    </row>
    <row r="275" spans="1:17" s="25" customFormat="1">
      <c r="A275" s="25">
        <v>274</v>
      </c>
      <c r="B275" s="40"/>
      <c r="C275" s="12" t="s">
        <v>729</v>
      </c>
      <c r="D275" s="13" t="s">
        <v>734</v>
      </c>
      <c r="E275" s="5" t="s">
        <v>21</v>
      </c>
      <c r="F275" s="5" t="s">
        <v>21</v>
      </c>
      <c r="G275" s="5" t="s">
        <v>21</v>
      </c>
      <c r="H275" s="6" t="s">
        <v>22</v>
      </c>
      <c r="I275" s="44"/>
      <c r="J275" s="27" t="s">
        <v>23</v>
      </c>
      <c r="K275" s="7" t="s">
        <v>21</v>
      </c>
      <c r="L275" s="8"/>
      <c r="M275" s="26"/>
      <c r="N275" s="28"/>
      <c r="O275" s="28"/>
      <c r="P275" s="26"/>
      <c r="Q275" s="26"/>
    </row>
    <row r="276" spans="1:17" s="25" customFormat="1">
      <c r="A276" s="25">
        <v>275</v>
      </c>
      <c r="B276" s="40">
        <v>3.32</v>
      </c>
      <c r="C276" s="12" t="s">
        <v>735</v>
      </c>
      <c r="D276" s="13" t="s">
        <v>736</v>
      </c>
      <c r="E276" s="5" t="s">
        <v>21</v>
      </c>
      <c r="F276" s="5" t="s">
        <v>21</v>
      </c>
      <c r="G276" s="5" t="s">
        <v>21</v>
      </c>
      <c r="H276" s="6" t="s">
        <v>52</v>
      </c>
      <c r="I276" s="44" t="s">
        <v>53</v>
      </c>
      <c r="J276" s="7" t="s">
        <v>21</v>
      </c>
      <c r="K276" s="27" t="s">
        <v>23</v>
      </c>
      <c r="L276" s="26"/>
      <c r="M276" s="31" t="s">
        <v>737</v>
      </c>
      <c r="N276" s="28">
        <v>2</v>
      </c>
      <c r="O276" s="28">
        <v>1</v>
      </c>
      <c r="P276" s="26"/>
      <c r="Q276" s="26"/>
    </row>
    <row r="277" spans="1:17" s="25" customFormat="1" ht="16.5" customHeight="1">
      <c r="A277" s="25">
        <v>276</v>
      </c>
      <c r="B277" s="40">
        <v>3.33</v>
      </c>
      <c r="C277" s="12" t="s">
        <v>737</v>
      </c>
      <c r="D277" s="13" t="s">
        <v>738</v>
      </c>
      <c r="E277" s="5" t="s">
        <v>21</v>
      </c>
      <c r="F277" s="5" t="s">
        <v>21</v>
      </c>
      <c r="G277" s="5" t="s">
        <v>21</v>
      </c>
      <c r="H277" s="6" t="s">
        <v>133</v>
      </c>
      <c r="I277" s="44" t="str">
        <f>CONCATENATE(C277,"&gt;=0")</f>
        <v>u3_33&gt;=0</v>
      </c>
      <c r="J277" s="27" t="s">
        <v>23</v>
      </c>
      <c r="K277" s="7" t="s">
        <v>21</v>
      </c>
      <c r="L277" s="8"/>
      <c r="M277" s="26"/>
      <c r="N277" s="28"/>
      <c r="O277" s="28"/>
      <c r="P277" s="26"/>
      <c r="Q277" s="26"/>
    </row>
    <row r="278" spans="1:17" s="25" customFormat="1" ht="16.5" customHeight="1">
      <c r="A278" s="25">
        <v>277</v>
      </c>
      <c r="B278" s="40">
        <v>3.34</v>
      </c>
      <c r="C278" s="12" t="s">
        <v>739</v>
      </c>
      <c r="D278" s="13" t="s">
        <v>740</v>
      </c>
      <c r="E278" s="5" t="s">
        <v>21</v>
      </c>
      <c r="F278" s="5" t="s">
        <v>21</v>
      </c>
      <c r="G278" s="5" t="s">
        <v>21</v>
      </c>
      <c r="H278" s="6" t="s">
        <v>52</v>
      </c>
      <c r="I278" s="44" t="s">
        <v>53</v>
      </c>
      <c r="J278" s="7" t="s">
        <v>21</v>
      </c>
      <c r="K278" s="27" t="s">
        <v>23</v>
      </c>
      <c r="L278" s="26"/>
      <c r="M278" s="31" t="s">
        <v>741</v>
      </c>
      <c r="N278" s="28">
        <v>2</v>
      </c>
      <c r="O278" s="28">
        <v>1</v>
      </c>
      <c r="P278" s="26"/>
      <c r="Q278" s="26"/>
    </row>
    <row r="279" spans="1:17" s="25" customFormat="1" ht="16.5" customHeight="1">
      <c r="A279" s="25">
        <v>278</v>
      </c>
      <c r="B279" s="40">
        <v>3.35</v>
      </c>
      <c r="C279" s="12" t="s">
        <v>741</v>
      </c>
      <c r="D279" s="13" t="s">
        <v>742</v>
      </c>
      <c r="E279" s="5" t="s">
        <v>21</v>
      </c>
      <c r="F279" s="5" t="s">
        <v>21</v>
      </c>
      <c r="G279" s="5" t="s">
        <v>21</v>
      </c>
      <c r="H279" s="6" t="s">
        <v>133</v>
      </c>
      <c r="I279" s="44" t="str">
        <f>CONCATENATE(C279,"&gt;=0")</f>
        <v>u3_35&gt;=0</v>
      </c>
      <c r="J279" s="27" t="s">
        <v>23</v>
      </c>
      <c r="K279" s="7" t="s">
        <v>21</v>
      </c>
      <c r="L279" s="8"/>
      <c r="M279" s="26"/>
      <c r="N279" s="28"/>
      <c r="O279" s="28"/>
      <c r="P279" s="26"/>
      <c r="Q279" s="26"/>
    </row>
    <row r="280" spans="1:17" s="25" customFormat="1">
      <c r="A280" s="25">
        <v>279</v>
      </c>
      <c r="B280" s="40">
        <v>4.01</v>
      </c>
      <c r="C280" s="12" t="s">
        <v>1181</v>
      </c>
      <c r="D280" s="13" t="s">
        <v>1182</v>
      </c>
      <c r="E280" s="5" t="s">
        <v>21</v>
      </c>
      <c r="F280" s="35" t="s">
        <v>23</v>
      </c>
      <c r="G280" s="35" t="s">
        <v>23</v>
      </c>
      <c r="H280" s="6" t="s">
        <v>52</v>
      </c>
      <c r="I280" s="44" t="s">
        <v>854</v>
      </c>
      <c r="J280" s="27" t="s">
        <v>23</v>
      </c>
      <c r="K280" s="27" t="s">
        <v>23</v>
      </c>
      <c r="L280" s="26"/>
      <c r="M280" s="6"/>
      <c r="N280" s="28"/>
      <c r="O280" s="28" t="s">
        <v>746</v>
      </c>
      <c r="P280" s="26"/>
      <c r="Q280" s="26"/>
    </row>
    <row r="281" spans="1:17" s="25" customFormat="1">
      <c r="A281" s="25">
        <v>280</v>
      </c>
      <c r="B281" s="40">
        <v>4.05</v>
      </c>
      <c r="C281" s="12" t="s">
        <v>776</v>
      </c>
      <c r="D281" s="13" t="s">
        <v>777</v>
      </c>
      <c r="E281" s="5" t="s">
        <v>21</v>
      </c>
      <c r="F281" s="5" t="s">
        <v>21</v>
      </c>
      <c r="G281" s="5" t="s">
        <v>21</v>
      </c>
      <c r="H281" s="6" t="s">
        <v>133</v>
      </c>
      <c r="I281" s="44" t="str">
        <f>CONCATENATE("(",C281,"&gt;=0&amp;",C281,"!=.)")</f>
        <v>(u4_05&gt;=0&amp;u4_05!=.)</v>
      </c>
      <c r="J281" s="27" t="s">
        <v>23</v>
      </c>
      <c r="K281" s="27" t="s">
        <v>23</v>
      </c>
      <c r="L281" s="26"/>
      <c r="M281" s="26"/>
      <c r="N281" s="28"/>
      <c r="O281" s="28"/>
      <c r="P281" s="26"/>
      <c r="Q281" s="26"/>
    </row>
    <row r="282" spans="1:17" s="25" customFormat="1">
      <c r="A282" s="25">
        <v>281</v>
      </c>
      <c r="B282" s="40">
        <v>4.0599999999999996</v>
      </c>
      <c r="C282" s="12" t="s">
        <v>778</v>
      </c>
      <c r="D282" s="13" t="s">
        <v>779</v>
      </c>
      <c r="E282" s="5" t="s">
        <v>21</v>
      </c>
      <c r="F282" s="5" t="s">
        <v>21</v>
      </c>
      <c r="G282" s="5" t="s">
        <v>21</v>
      </c>
      <c r="H282" s="6" t="s">
        <v>133</v>
      </c>
      <c r="I282" s="44" t="str">
        <f>CONCATENATE("(",C282,"&gt;=0&amp;",C282,"!=.)")</f>
        <v>(u4_06&gt;=0&amp;u4_06!=.)</v>
      </c>
      <c r="J282" s="27" t="s">
        <v>23</v>
      </c>
      <c r="K282" s="27" t="s">
        <v>23</v>
      </c>
      <c r="L282" s="26"/>
      <c r="M282" s="26"/>
      <c r="N282" s="28"/>
      <c r="O282" s="28"/>
      <c r="P282" s="26"/>
      <c r="Q282" s="26"/>
    </row>
    <row r="283" spans="1:17" s="25" customFormat="1">
      <c r="A283" s="25">
        <v>282</v>
      </c>
      <c r="B283" s="40">
        <v>4.07</v>
      </c>
      <c r="C283" s="12" t="s">
        <v>780</v>
      </c>
      <c r="D283" s="13" t="s">
        <v>781</v>
      </c>
      <c r="E283" s="5" t="s">
        <v>21</v>
      </c>
      <c r="F283" s="5" t="s">
        <v>21</v>
      </c>
      <c r="G283" s="5" t="s">
        <v>21</v>
      </c>
      <c r="H283" s="6" t="s">
        <v>133</v>
      </c>
      <c r="I283" s="44" t="str">
        <f>CONCATENATE("(",C283,"&gt;=0&amp;",C283,"!=.)")</f>
        <v>(u4_07&gt;=0&amp;u4_07!=.)</v>
      </c>
      <c r="J283" s="27" t="s">
        <v>23</v>
      </c>
      <c r="K283" s="27" t="s">
        <v>23</v>
      </c>
      <c r="L283" s="26"/>
      <c r="M283" s="26"/>
      <c r="N283" s="28"/>
      <c r="O283" s="28"/>
      <c r="P283" s="26"/>
      <c r="Q283" s="26"/>
    </row>
    <row r="284" spans="1:17" s="25" customFormat="1">
      <c r="A284" s="25">
        <v>283</v>
      </c>
      <c r="B284" s="40">
        <v>4.08</v>
      </c>
      <c r="C284" s="14" t="s">
        <v>1183</v>
      </c>
      <c r="D284" s="13" t="s">
        <v>786</v>
      </c>
      <c r="E284" s="5" t="s">
        <v>21</v>
      </c>
      <c r="F284" s="35" t="s">
        <v>23</v>
      </c>
      <c r="G284" s="35" t="s">
        <v>23</v>
      </c>
      <c r="H284" s="6" t="s">
        <v>52</v>
      </c>
      <c r="I284" s="44" t="s">
        <v>53</v>
      </c>
      <c r="J284" s="7" t="s">
        <v>21</v>
      </c>
      <c r="K284" s="27" t="s">
        <v>23</v>
      </c>
      <c r="L284" s="26"/>
      <c r="M284" s="14" t="s">
        <v>1184</v>
      </c>
      <c r="N284" s="28">
        <v>2</v>
      </c>
      <c r="O284" s="28">
        <v>1</v>
      </c>
      <c r="P284" s="26"/>
      <c r="Q284" s="26"/>
    </row>
    <row r="285" spans="1:17" s="25" customFormat="1">
      <c r="A285" s="25">
        <v>284</v>
      </c>
      <c r="B285" s="40"/>
      <c r="C285" s="14" t="s">
        <v>1185</v>
      </c>
      <c r="D285" s="13" t="s">
        <v>1186</v>
      </c>
      <c r="E285" s="5" t="s">
        <v>21</v>
      </c>
      <c r="F285" s="35" t="s">
        <v>23</v>
      </c>
      <c r="G285" s="35" t="s">
        <v>23</v>
      </c>
      <c r="H285" s="6" t="s">
        <v>52</v>
      </c>
      <c r="I285" s="44" t="s">
        <v>53</v>
      </c>
      <c r="J285" s="7" t="s">
        <v>21</v>
      </c>
      <c r="K285" s="27" t="s">
        <v>23</v>
      </c>
      <c r="L285" s="26"/>
      <c r="M285" s="14" t="s">
        <v>1187</v>
      </c>
      <c r="N285" s="28">
        <v>2</v>
      </c>
      <c r="O285" s="28">
        <v>1</v>
      </c>
      <c r="P285" s="26"/>
      <c r="Q285" s="26"/>
    </row>
    <row r="286" spans="1:17" s="25" customFormat="1">
      <c r="A286" s="25">
        <v>285</v>
      </c>
      <c r="B286" s="40"/>
      <c r="C286" s="14" t="s">
        <v>1188</v>
      </c>
      <c r="D286" s="13" t="s">
        <v>1189</v>
      </c>
      <c r="E286" s="5" t="s">
        <v>21</v>
      </c>
      <c r="F286" s="35" t="s">
        <v>23</v>
      </c>
      <c r="G286" s="35" t="s">
        <v>23</v>
      </c>
      <c r="H286" s="6" t="s">
        <v>52</v>
      </c>
      <c r="I286" s="44" t="s">
        <v>53</v>
      </c>
      <c r="J286" s="7" t="s">
        <v>21</v>
      </c>
      <c r="K286" s="27" t="s">
        <v>23</v>
      </c>
      <c r="L286" s="26"/>
      <c r="M286" s="14" t="s">
        <v>1190</v>
      </c>
      <c r="N286" s="28">
        <v>2</v>
      </c>
      <c r="O286" s="28">
        <v>1</v>
      </c>
      <c r="P286" s="26"/>
      <c r="Q286" s="26"/>
    </row>
    <row r="287" spans="1:17" s="25" customFormat="1">
      <c r="A287" s="25">
        <v>286</v>
      </c>
      <c r="B287" s="40"/>
      <c r="C287" s="14" t="s">
        <v>1191</v>
      </c>
      <c r="D287" s="13" t="s">
        <v>1192</v>
      </c>
      <c r="E287" s="5" t="s">
        <v>21</v>
      </c>
      <c r="F287" s="35" t="s">
        <v>23</v>
      </c>
      <c r="G287" s="35" t="s">
        <v>23</v>
      </c>
      <c r="H287" s="6" t="s">
        <v>52</v>
      </c>
      <c r="I287" s="44" t="s">
        <v>53</v>
      </c>
      <c r="J287" s="7" t="s">
        <v>21</v>
      </c>
      <c r="K287" s="27" t="s">
        <v>23</v>
      </c>
      <c r="L287" s="26"/>
      <c r="M287" s="14" t="s">
        <v>1193</v>
      </c>
      <c r="N287" s="28">
        <v>2</v>
      </c>
      <c r="O287" s="28">
        <v>1</v>
      </c>
      <c r="P287" s="26"/>
      <c r="Q287" s="26"/>
    </row>
    <row r="288" spans="1:17" s="25" customFormat="1">
      <c r="A288" s="25">
        <v>287</v>
      </c>
      <c r="B288" s="40"/>
      <c r="C288" s="14" t="s">
        <v>1194</v>
      </c>
      <c r="D288" s="13" t="s">
        <v>792</v>
      </c>
      <c r="E288" s="5" t="s">
        <v>21</v>
      </c>
      <c r="F288" s="35" t="s">
        <v>23</v>
      </c>
      <c r="G288" s="35" t="s">
        <v>23</v>
      </c>
      <c r="H288" s="6" t="s">
        <v>52</v>
      </c>
      <c r="I288" s="44" t="s">
        <v>53</v>
      </c>
      <c r="J288" s="7" t="s">
        <v>21</v>
      </c>
      <c r="K288" s="27" t="s">
        <v>23</v>
      </c>
      <c r="L288" s="26"/>
      <c r="M288" s="14" t="s">
        <v>1195</v>
      </c>
      <c r="N288" s="28">
        <v>2</v>
      </c>
      <c r="O288" s="28">
        <v>1</v>
      </c>
      <c r="P288" s="26"/>
      <c r="Q288" s="26"/>
    </row>
    <row r="289" spans="1:17" s="25" customFormat="1">
      <c r="A289" s="25">
        <v>288</v>
      </c>
      <c r="B289" s="40"/>
      <c r="C289" s="14" t="s">
        <v>1196</v>
      </c>
      <c r="D289" s="13" t="s">
        <v>795</v>
      </c>
      <c r="E289" s="5" t="s">
        <v>21</v>
      </c>
      <c r="F289" s="35" t="s">
        <v>23</v>
      </c>
      <c r="G289" s="35" t="s">
        <v>23</v>
      </c>
      <c r="H289" s="6" t="s">
        <v>52</v>
      </c>
      <c r="I289" s="44" t="s">
        <v>53</v>
      </c>
      <c r="J289" s="7" t="s">
        <v>21</v>
      </c>
      <c r="K289" s="27" t="s">
        <v>23</v>
      </c>
      <c r="L289" s="26"/>
      <c r="M289" s="14" t="s">
        <v>1197</v>
      </c>
      <c r="N289" s="28">
        <v>2</v>
      </c>
      <c r="O289" s="28">
        <v>1</v>
      </c>
      <c r="P289" s="26"/>
      <c r="Q289" s="26"/>
    </row>
    <row r="290" spans="1:17" s="25" customFormat="1">
      <c r="A290" s="25">
        <v>289</v>
      </c>
      <c r="B290" s="40"/>
      <c r="C290" s="14" t="s">
        <v>1198</v>
      </c>
      <c r="D290" s="13" t="s">
        <v>801</v>
      </c>
      <c r="E290" s="5" t="s">
        <v>21</v>
      </c>
      <c r="F290" s="35" t="s">
        <v>23</v>
      </c>
      <c r="G290" s="35" t="s">
        <v>23</v>
      </c>
      <c r="H290" s="6" t="s">
        <v>52</v>
      </c>
      <c r="I290" s="44" t="s">
        <v>53</v>
      </c>
      <c r="J290" s="7" t="s">
        <v>21</v>
      </c>
      <c r="K290" s="27" t="s">
        <v>23</v>
      </c>
      <c r="L290" s="26"/>
      <c r="M290" s="14" t="s">
        <v>1199</v>
      </c>
      <c r="N290" s="28">
        <v>2</v>
      </c>
      <c r="O290" s="28">
        <v>1</v>
      </c>
      <c r="P290" s="26"/>
      <c r="Q290" s="26"/>
    </row>
    <row r="291" spans="1:17" s="25" customFormat="1">
      <c r="A291" s="25">
        <v>290</v>
      </c>
      <c r="B291" s="40"/>
      <c r="C291" s="14" t="s">
        <v>1200</v>
      </c>
      <c r="D291" s="13" t="s">
        <v>804</v>
      </c>
      <c r="E291" s="5" t="s">
        <v>21</v>
      </c>
      <c r="F291" s="35" t="s">
        <v>23</v>
      </c>
      <c r="G291" s="35" t="s">
        <v>23</v>
      </c>
      <c r="H291" s="6" t="s">
        <v>52</v>
      </c>
      <c r="I291" s="44" t="s">
        <v>53</v>
      </c>
      <c r="J291" s="7" t="s">
        <v>21</v>
      </c>
      <c r="K291" s="27" t="s">
        <v>23</v>
      </c>
      <c r="L291" s="26"/>
      <c r="M291" s="14" t="s">
        <v>1201</v>
      </c>
      <c r="N291" s="28">
        <v>2</v>
      </c>
      <c r="O291" s="28">
        <v>1</v>
      </c>
      <c r="P291" s="26"/>
      <c r="Q291" s="26"/>
    </row>
    <row r="292" spans="1:17" s="25" customFormat="1">
      <c r="A292" s="25">
        <v>291</v>
      </c>
      <c r="B292" s="40"/>
      <c r="C292" s="14" t="s">
        <v>1202</v>
      </c>
      <c r="D292" s="13" t="s">
        <v>807</v>
      </c>
      <c r="E292" s="5" t="s">
        <v>21</v>
      </c>
      <c r="F292" s="35" t="s">
        <v>23</v>
      </c>
      <c r="G292" s="35" t="s">
        <v>23</v>
      </c>
      <c r="H292" s="6" t="s">
        <v>52</v>
      </c>
      <c r="I292" s="44" t="s">
        <v>53</v>
      </c>
      <c r="J292" s="7" t="s">
        <v>21</v>
      </c>
      <c r="K292" s="27" t="s">
        <v>23</v>
      </c>
      <c r="L292" s="26"/>
      <c r="M292" s="14" t="s">
        <v>1203</v>
      </c>
      <c r="N292" s="28">
        <v>2</v>
      </c>
      <c r="O292" s="28">
        <v>1</v>
      </c>
      <c r="P292" s="26"/>
      <c r="Q292" s="26"/>
    </row>
    <row r="293" spans="1:17" s="25" customFormat="1">
      <c r="A293" s="25">
        <v>292</v>
      </c>
      <c r="B293" s="40"/>
      <c r="C293" s="14" t="s">
        <v>1204</v>
      </c>
      <c r="D293" s="13" t="s">
        <v>810</v>
      </c>
      <c r="E293" s="5" t="s">
        <v>21</v>
      </c>
      <c r="F293" s="35" t="s">
        <v>23</v>
      </c>
      <c r="G293" s="35" t="s">
        <v>23</v>
      </c>
      <c r="H293" s="6" t="s">
        <v>52</v>
      </c>
      <c r="I293" s="44" t="s">
        <v>53</v>
      </c>
      <c r="J293" s="7" t="s">
        <v>21</v>
      </c>
      <c r="K293" s="27" t="s">
        <v>23</v>
      </c>
      <c r="L293" s="26"/>
      <c r="M293" s="14" t="s">
        <v>1205</v>
      </c>
      <c r="N293" s="28">
        <v>2</v>
      </c>
      <c r="O293" s="28">
        <v>1</v>
      </c>
      <c r="P293" s="26"/>
      <c r="Q293" s="26"/>
    </row>
    <row r="294" spans="1:17" s="25" customFormat="1">
      <c r="A294" s="25">
        <v>293</v>
      </c>
      <c r="B294" s="40"/>
      <c r="C294" s="14" t="s">
        <v>1206</v>
      </c>
      <c r="D294" s="13" t="s">
        <v>813</v>
      </c>
      <c r="E294" s="5" t="s">
        <v>21</v>
      </c>
      <c r="F294" s="35" t="s">
        <v>23</v>
      </c>
      <c r="G294" s="35" t="s">
        <v>23</v>
      </c>
      <c r="H294" s="6" t="s">
        <v>52</v>
      </c>
      <c r="I294" s="44" t="s">
        <v>53</v>
      </c>
      <c r="J294" s="7" t="s">
        <v>21</v>
      </c>
      <c r="K294" s="27" t="s">
        <v>23</v>
      </c>
      <c r="L294" s="26"/>
      <c r="M294" s="14" t="s">
        <v>1207</v>
      </c>
      <c r="N294" s="28">
        <v>2</v>
      </c>
      <c r="O294" s="28">
        <v>1</v>
      </c>
      <c r="P294" s="26"/>
      <c r="Q294" s="26"/>
    </row>
    <row r="295" spans="1:17" s="25" customFormat="1">
      <c r="A295" s="25">
        <v>294</v>
      </c>
      <c r="B295" s="40"/>
      <c r="C295" s="14" t="s">
        <v>1208</v>
      </c>
      <c r="D295" s="13" t="s">
        <v>816</v>
      </c>
      <c r="E295" s="5" t="s">
        <v>21</v>
      </c>
      <c r="F295" s="35" t="s">
        <v>23</v>
      </c>
      <c r="G295" s="35" t="s">
        <v>23</v>
      </c>
      <c r="H295" s="6" t="s">
        <v>52</v>
      </c>
      <c r="I295" s="44" t="s">
        <v>53</v>
      </c>
      <c r="J295" s="7" t="s">
        <v>21</v>
      </c>
      <c r="K295" s="27" t="s">
        <v>23</v>
      </c>
      <c r="L295" s="26"/>
      <c r="M295" s="14" t="s">
        <v>1209</v>
      </c>
      <c r="N295" s="28">
        <v>2</v>
      </c>
      <c r="O295" s="28">
        <v>1</v>
      </c>
      <c r="P295" s="26"/>
      <c r="Q295" s="26"/>
    </row>
    <row r="296" spans="1:17" s="25" customFormat="1">
      <c r="A296" s="25">
        <v>295</v>
      </c>
      <c r="B296" s="40"/>
      <c r="C296" s="14" t="s">
        <v>1210</v>
      </c>
      <c r="D296" s="13" t="s">
        <v>822</v>
      </c>
      <c r="E296" s="5" t="s">
        <v>21</v>
      </c>
      <c r="F296" s="35" t="s">
        <v>23</v>
      </c>
      <c r="G296" s="35" t="s">
        <v>23</v>
      </c>
      <c r="H296" s="6" t="s">
        <v>52</v>
      </c>
      <c r="I296" s="44" t="s">
        <v>53</v>
      </c>
      <c r="J296" s="7" t="s">
        <v>21</v>
      </c>
      <c r="K296" s="27" t="s">
        <v>23</v>
      </c>
      <c r="L296" s="26"/>
      <c r="M296" s="14" t="s">
        <v>1211</v>
      </c>
      <c r="N296" s="28">
        <v>2</v>
      </c>
      <c r="O296" s="28">
        <v>1</v>
      </c>
      <c r="P296" s="26"/>
      <c r="Q296" s="26"/>
    </row>
    <row r="297" spans="1:17" s="25" customFormat="1">
      <c r="A297" s="25">
        <v>296</v>
      </c>
      <c r="B297" s="40"/>
      <c r="C297" s="14" t="s">
        <v>1184</v>
      </c>
      <c r="D297" s="13" t="s">
        <v>827</v>
      </c>
      <c r="E297" s="5" t="s">
        <v>21</v>
      </c>
      <c r="F297" s="35" t="s">
        <v>23</v>
      </c>
      <c r="G297" s="35" t="s">
        <v>23</v>
      </c>
      <c r="H297" s="6" t="s">
        <v>133</v>
      </c>
      <c r="I297" s="44" t="str">
        <f t="shared" ref="I297:I309" si="9">CONCATENATE(C297,"&gt;=0|",C297,"==-9")</f>
        <v>m4_08_b1&gt;=0|m4_08_b1==-9</v>
      </c>
      <c r="J297" s="27" t="s">
        <v>23</v>
      </c>
      <c r="K297" s="7" t="s">
        <v>21</v>
      </c>
      <c r="L297" s="8"/>
      <c r="M297" s="14" t="s">
        <v>1212</v>
      </c>
      <c r="N297" s="28" t="s">
        <v>826</v>
      </c>
      <c r="O297" s="28">
        <v>-9</v>
      </c>
      <c r="P297" s="26"/>
      <c r="Q297" s="26"/>
    </row>
    <row r="298" spans="1:17" s="25" customFormat="1">
      <c r="A298" s="25">
        <v>297</v>
      </c>
      <c r="B298" s="40"/>
      <c r="C298" s="14" t="s">
        <v>1187</v>
      </c>
      <c r="D298" s="13" t="s">
        <v>1213</v>
      </c>
      <c r="E298" s="5" t="s">
        <v>21</v>
      </c>
      <c r="F298" s="35" t="s">
        <v>23</v>
      </c>
      <c r="G298" s="35" t="s">
        <v>23</v>
      </c>
      <c r="H298" s="6" t="s">
        <v>133</v>
      </c>
      <c r="I298" s="44" t="str">
        <f t="shared" si="9"/>
        <v>m4_08_b2&gt;=0|m4_08_b2==-9</v>
      </c>
      <c r="J298" s="27" t="s">
        <v>23</v>
      </c>
      <c r="K298" s="7" t="s">
        <v>21</v>
      </c>
      <c r="L298" s="8"/>
      <c r="M298" s="14" t="s">
        <v>1214</v>
      </c>
      <c r="N298" s="28" t="s">
        <v>826</v>
      </c>
      <c r="O298" s="28">
        <v>-9</v>
      </c>
      <c r="P298" s="26"/>
      <c r="Q298" s="26"/>
    </row>
    <row r="299" spans="1:17" s="25" customFormat="1">
      <c r="A299" s="25">
        <v>298</v>
      </c>
      <c r="B299" s="40"/>
      <c r="C299" s="14" t="s">
        <v>1190</v>
      </c>
      <c r="D299" s="13" t="s">
        <v>1215</v>
      </c>
      <c r="E299" s="5" t="s">
        <v>21</v>
      </c>
      <c r="F299" s="35" t="s">
        <v>23</v>
      </c>
      <c r="G299" s="35" t="s">
        <v>23</v>
      </c>
      <c r="H299" s="6" t="s">
        <v>133</v>
      </c>
      <c r="I299" s="44" t="str">
        <f t="shared" si="9"/>
        <v>m4_08_b3&gt;=0|m4_08_b3==-9</v>
      </c>
      <c r="J299" s="27" t="s">
        <v>23</v>
      </c>
      <c r="K299" s="7" t="s">
        <v>21</v>
      </c>
      <c r="L299" s="8"/>
      <c r="M299" s="14" t="s">
        <v>1216</v>
      </c>
      <c r="N299" s="28" t="s">
        <v>826</v>
      </c>
      <c r="O299" s="28">
        <v>-9</v>
      </c>
      <c r="P299" s="26"/>
      <c r="Q299" s="26"/>
    </row>
    <row r="300" spans="1:17" s="25" customFormat="1">
      <c r="A300" s="25">
        <v>299</v>
      </c>
      <c r="B300" s="40"/>
      <c r="C300" s="14" t="s">
        <v>1193</v>
      </c>
      <c r="D300" s="13" t="s">
        <v>1217</v>
      </c>
      <c r="E300" s="5" t="s">
        <v>21</v>
      </c>
      <c r="F300" s="35" t="s">
        <v>23</v>
      </c>
      <c r="G300" s="35" t="s">
        <v>23</v>
      </c>
      <c r="H300" s="6" t="s">
        <v>133</v>
      </c>
      <c r="I300" s="44" t="str">
        <f t="shared" si="9"/>
        <v>m4_08_b4&gt;=0|m4_08_b4==-9</v>
      </c>
      <c r="J300" s="27" t="s">
        <v>23</v>
      </c>
      <c r="K300" s="7" t="s">
        <v>21</v>
      </c>
      <c r="L300" s="8"/>
      <c r="M300" s="14" t="s">
        <v>1218</v>
      </c>
      <c r="N300" s="28" t="s">
        <v>826</v>
      </c>
      <c r="O300" s="28">
        <v>-9</v>
      </c>
      <c r="P300" s="26"/>
      <c r="Q300" s="26"/>
    </row>
    <row r="301" spans="1:17" s="25" customFormat="1">
      <c r="A301" s="25">
        <v>300</v>
      </c>
      <c r="B301" s="40"/>
      <c r="C301" s="14" t="s">
        <v>1195</v>
      </c>
      <c r="D301" s="13" t="s">
        <v>831</v>
      </c>
      <c r="E301" s="5" t="s">
        <v>21</v>
      </c>
      <c r="F301" s="35" t="s">
        <v>23</v>
      </c>
      <c r="G301" s="35" t="s">
        <v>23</v>
      </c>
      <c r="H301" s="6" t="s">
        <v>133</v>
      </c>
      <c r="I301" s="44" t="str">
        <f t="shared" si="9"/>
        <v>m4_08_b5&gt;=0|m4_08_b5==-9</v>
      </c>
      <c r="J301" s="27" t="s">
        <v>23</v>
      </c>
      <c r="K301" s="7" t="s">
        <v>21</v>
      </c>
      <c r="L301" s="8"/>
      <c r="M301" s="14" t="s">
        <v>1219</v>
      </c>
      <c r="N301" s="28" t="s">
        <v>826</v>
      </c>
      <c r="O301" s="28">
        <v>-9</v>
      </c>
      <c r="P301" s="26"/>
      <c r="Q301" s="26"/>
    </row>
    <row r="302" spans="1:17" s="25" customFormat="1">
      <c r="A302" s="25">
        <v>301</v>
      </c>
      <c r="B302" s="40"/>
      <c r="C302" s="14" t="s">
        <v>1197</v>
      </c>
      <c r="D302" s="13" t="s">
        <v>833</v>
      </c>
      <c r="E302" s="5" t="s">
        <v>21</v>
      </c>
      <c r="F302" s="35" t="s">
        <v>23</v>
      </c>
      <c r="G302" s="35" t="s">
        <v>23</v>
      </c>
      <c r="H302" s="6" t="s">
        <v>133</v>
      </c>
      <c r="I302" s="44" t="str">
        <f t="shared" si="9"/>
        <v>m4_08_b6&gt;=0|m4_08_b6==-9</v>
      </c>
      <c r="J302" s="27" t="s">
        <v>23</v>
      </c>
      <c r="K302" s="7" t="s">
        <v>21</v>
      </c>
      <c r="L302" s="8"/>
      <c r="M302" s="14" t="s">
        <v>1220</v>
      </c>
      <c r="N302" s="28" t="s">
        <v>826</v>
      </c>
      <c r="O302" s="28">
        <v>-9</v>
      </c>
      <c r="P302" s="26"/>
      <c r="Q302" s="26"/>
    </row>
    <row r="303" spans="1:17" s="25" customFormat="1">
      <c r="A303" s="25">
        <v>302</v>
      </c>
      <c r="B303" s="40"/>
      <c r="C303" s="14" t="s">
        <v>1199</v>
      </c>
      <c r="D303" s="13" t="s">
        <v>837</v>
      </c>
      <c r="E303" s="5" t="s">
        <v>21</v>
      </c>
      <c r="F303" s="35" t="s">
        <v>23</v>
      </c>
      <c r="G303" s="35" t="s">
        <v>23</v>
      </c>
      <c r="H303" s="6" t="s">
        <v>133</v>
      </c>
      <c r="I303" s="44" t="str">
        <f t="shared" si="9"/>
        <v>m4_08_b7&gt;=0|m4_08_b7==-9</v>
      </c>
      <c r="J303" s="27" t="s">
        <v>23</v>
      </c>
      <c r="K303" s="7" t="s">
        <v>21</v>
      </c>
      <c r="L303" s="8"/>
      <c r="M303" s="14" t="s">
        <v>1221</v>
      </c>
      <c r="N303" s="28" t="s">
        <v>826</v>
      </c>
      <c r="O303" s="28">
        <v>-9</v>
      </c>
      <c r="P303" s="26"/>
      <c r="Q303" s="26"/>
    </row>
    <row r="304" spans="1:17" s="25" customFormat="1">
      <c r="A304" s="25">
        <v>303</v>
      </c>
      <c r="B304" s="40"/>
      <c r="C304" s="14" t="s">
        <v>1201</v>
      </c>
      <c r="D304" s="13" t="s">
        <v>839</v>
      </c>
      <c r="E304" s="5" t="s">
        <v>21</v>
      </c>
      <c r="F304" s="35" t="s">
        <v>23</v>
      </c>
      <c r="G304" s="35" t="s">
        <v>23</v>
      </c>
      <c r="H304" s="6" t="s">
        <v>133</v>
      </c>
      <c r="I304" s="44" t="str">
        <f t="shared" si="9"/>
        <v>m4_08_b8&gt;=0|m4_08_b8==-9</v>
      </c>
      <c r="J304" s="27" t="s">
        <v>23</v>
      </c>
      <c r="K304" s="7" t="s">
        <v>21</v>
      </c>
      <c r="L304" s="8"/>
      <c r="M304" s="14" t="s">
        <v>1222</v>
      </c>
      <c r="N304" s="28" t="s">
        <v>826</v>
      </c>
      <c r="O304" s="28">
        <v>-9</v>
      </c>
      <c r="P304" s="26"/>
      <c r="Q304" s="26"/>
    </row>
    <row r="305" spans="1:17" s="25" customFormat="1">
      <c r="A305" s="25">
        <v>304</v>
      </c>
      <c r="B305" s="40"/>
      <c r="C305" s="14" t="s">
        <v>1203</v>
      </c>
      <c r="D305" s="13" t="s">
        <v>841</v>
      </c>
      <c r="E305" s="5" t="s">
        <v>21</v>
      </c>
      <c r="F305" s="35" t="s">
        <v>23</v>
      </c>
      <c r="G305" s="35" t="s">
        <v>23</v>
      </c>
      <c r="H305" s="6" t="s">
        <v>133</v>
      </c>
      <c r="I305" s="44" t="str">
        <f t="shared" si="9"/>
        <v>m4_08_b9&gt;=0|m4_08_b9==-9</v>
      </c>
      <c r="J305" s="27" t="s">
        <v>23</v>
      </c>
      <c r="K305" s="7" t="s">
        <v>21</v>
      </c>
      <c r="L305" s="8"/>
      <c r="M305" s="14" t="s">
        <v>1223</v>
      </c>
      <c r="N305" s="28" t="s">
        <v>826</v>
      </c>
      <c r="O305" s="28">
        <v>-9</v>
      </c>
      <c r="P305" s="26"/>
      <c r="Q305" s="26"/>
    </row>
    <row r="306" spans="1:17" s="25" customFormat="1">
      <c r="A306" s="25">
        <v>305</v>
      </c>
      <c r="B306" s="40"/>
      <c r="C306" s="14" t="s">
        <v>1205</v>
      </c>
      <c r="D306" s="13" t="s">
        <v>843</v>
      </c>
      <c r="E306" s="5" t="s">
        <v>21</v>
      </c>
      <c r="F306" s="35" t="s">
        <v>23</v>
      </c>
      <c r="G306" s="35" t="s">
        <v>23</v>
      </c>
      <c r="H306" s="6" t="s">
        <v>133</v>
      </c>
      <c r="I306" s="44" t="str">
        <f t="shared" si="9"/>
        <v>m4_08_b10&gt;=0|m4_08_b10==-9</v>
      </c>
      <c r="J306" s="27" t="s">
        <v>23</v>
      </c>
      <c r="K306" s="7" t="s">
        <v>21</v>
      </c>
      <c r="L306" s="8"/>
      <c r="M306" s="14" t="s">
        <v>1224</v>
      </c>
      <c r="N306" s="28" t="s">
        <v>826</v>
      </c>
      <c r="O306" s="28">
        <v>-9</v>
      </c>
      <c r="P306" s="26"/>
      <c r="Q306" s="26"/>
    </row>
    <row r="307" spans="1:17" s="25" customFormat="1">
      <c r="A307" s="25">
        <v>306</v>
      </c>
      <c r="B307" s="40"/>
      <c r="C307" s="14" t="s">
        <v>1207</v>
      </c>
      <c r="D307" s="13" t="s">
        <v>845</v>
      </c>
      <c r="E307" s="5" t="s">
        <v>21</v>
      </c>
      <c r="F307" s="35" t="s">
        <v>23</v>
      </c>
      <c r="G307" s="35" t="s">
        <v>23</v>
      </c>
      <c r="H307" s="6" t="s">
        <v>133</v>
      </c>
      <c r="I307" s="44" t="str">
        <f t="shared" si="9"/>
        <v>m4_08_b11&gt;=0|m4_08_b11==-9</v>
      </c>
      <c r="J307" s="27" t="s">
        <v>23</v>
      </c>
      <c r="K307" s="7" t="s">
        <v>21</v>
      </c>
      <c r="L307" s="8"/>
      <c r="M307" s="14" t="s">
        <v>1225</v>
      </c>
      <c r="N307" s="28" t="s">
        <v>826</v>
      </c>
      <c r="O307" s="28">
        <v>-9</v>
      </c>
      <c r="P307" s="26"/>
      <c r="Q307" s="26"/>
    </row>
    <row r="308" spans="1:17" s="25" customFormat="1">
      <c r="A308" s="25">
        <v>307</v>
      </c>
      <c r="B308" s="40"/>
      <c r="C308" s="14" t="s">
        <v>1209</v>
      </c>
      <c r="D308" s="13" t="s">
        <v>847</v>
      </c>
      <c r="E308" s="5" t="s">
        <v>21</v>
      </c>
      <c r="F308" s="35" t="s">
        <v>23</v>
      </c>
      <c r="G308" s="35" t="s">
        <v>23</v>
      </c>
      <c r="H308" s="6" t="s">
        <v>133</v>
      </c>
      <c r="I308" s="44" t="str">
        <f t="shared" si="9"/>
        <v>m4_08_b12&gt;=0|m4_08_b12==-9</v>
      </c>
      <c r="J308" s="27" t="s">
        <v>23</v>
      </c>
      <c r="K308" s="7" t="s">
        <v>21</v>
      </c>
      <c r="L308" s="8"/>
      <c r="M308" s="14" t="s">
        <v>1226</v>
      </c>
      <c r="N308" s="28" t="s">
        <v>826</v>
      </c>
      <c r="O308" s="28">
        <v>-9</v>
      </c>
      <c r="P308" s="26"/>
      <c r="Q308" s="26"/>
    </row>
    <row r="309" spans="1:17" s="25" customFormat="1">
      <c r="A309" s="25">
        <v>308</v>
      </c>
      <c r="B309" s="40"/>
      <c r="C309" s="14" t="s">
        <v>1211</v>
      </c>
      <c r="D309" s="13" t="s">
        <v>851</v>
      </c>
      <c r="E309" s="5" t="s">
        <v>21</v>
      </c>
      <c r="F309" s="35" t="s">
        <v>23</v>
      </c>
      <c r="G309" s="35" t="s">
        <v>23</v>
      </c>
      <c r="H309" s="6" t="s">
        <v>133</v>
      </c>
      <c r="I309" s="44" t="str">
        <f t="shared" si="9"/>
        <v>m4_08_b13&gt;=0|m4_08_b13==-9</v>
      </c>
      <c r="J309" s="27" t="s">
        <v>23</v>
      </c>
      <c r="K309" s="7" t="s">
        <v>21</v>
      </c>
      <c r="L309" s="8"/>
      <c r="M309" s="14" t="s">
        <v>1227</v>
      </c>
      <c r="N309" s="28" t="s">
        <v>826</v>
      </c>
      <c r="O309" s="28">
        <v>-9</v>
      </c>
      <c r="P309" s="26"/>
      <c r="Q309" s="26"/>
    </row>
    <row r="310" spans="1:17" s="25" customFormat="1">
      <c r="A310" s="25">
        <v>309</v>
      </c>
      <c r="B310" s="40"/>
      <c r="C310" s="14" t="s">
        <v>1212</v>
      </c>
      <c r="D310" s="13" t="s">
        <v>855</v>
      </c>
      <c r="E310" s="5" t="s">
        <v>21</v>
      </c>
      <c r="F310" s="35" t="s">
        <v>23</v>
      </c>
      <c r="G310" s="35" t="s">
        <v>23</v>
      </c>
      <c r="H310" s="6" t="s">
        <v>52</v>
      </c>
      <c r="I310" s="44" t="s">
        <v>854</v>
      </c>
      <c r="J310" s="27" t="s">
        <v>23</v>
      </c>
      <c r="K310" s="7" t="s">
        <v>21</v>
      </c>
      <c r="L310" s="8"/>
      <c r="M310" s="26"/>
      <c r="N310" s="28"/>
      <c r="O310" s="28"/>
      <c r="P310" s="26"/>
      <c r="Q310" s="26"/>
    </row>
    <row r="311" spans="1:17" s="25" customFormat="1">
      <c r="A311" s="25">
        <v>310</v>
      </c>
      <c r="B311" s="40"/>
      <c r="C311" s="14" t="s">
        <v>1214</v>
      </c>
      <c r="D311" s="13" t="s">
        <v>1228</v>
      </c>
      <c r="E311" s="5" t="s">
        <v>21</v>
      </c>
      <c r="F311" s="35" t="s">
        <v>23</v>
      </c>
      <c r="G311" s="35" t="s">
        <v>23</v>
      </c>
      <c r="H311" s="6" t="s">
        <v>52</v>
      </c>
      <c r="I311" s="44" t="s">
        <v>854</v>
      </c>
      <c r="J311" s="27" t="s">
        <v>23</v>
      </c>
      <c r="K311" s="7" t="s">
        <v>21</v>
      </c>
      <c r="L311" s="8"/>
      <c r="M311" s="26"/>
      <c r="N311" s="28"/>
      <c r="O311" s="28"/>
      <c r="P311" s="26"/>
      <c r="Q311" s="26"/>
    </row>
    <row r="312" spans="1:17" s="25" customFormat="1">
      <c r="A312" s="25">
        <v>311</v>
      </c>
      <c r="B312" s="40"/>
      <c r="C312" s="14" t="s">
        <v>1216</v>
      </c>
      <c r="D312" s="13" t="s">
        <v>1229</v>
      </c>
      <c r="E312" s="5" t="s">
        <v>21</v>
      </c>
      <c r="F312" s="35" t="s">
        <v>23</v>
      </c>
      <c r="G312" s="35" t="s">
        <v>23</v>
      </c>
      <c r="H312" s="6" t="s">
        <v>52</v>
      </c>
      <c r="I312" s="44" t="s">
        <v>854</v>
      </c>
      <c r="J312" s="27" t="s">
        <v>23</v>
      </c>
      <c r="K312" s="7" t="s">
        <v>21</v>
      </c>
      <c r="L312" s="8"/>
      <c r="M312" s="26"/>
      <c r="N312" s="28"/>
      <c r="O312" s="28"/>
      <c r="P312" s="26"/>
      <c r="Q312" s="26"/>
    </row>
    <row r="313" spans="1:17" s="25" customFormat="1">
      <c r="A313" s="25">
        <v>312</v>
      </c>
      <c r="B313" s="40"/>
      <c r="C313" s="14" t="s">
        <v>1218</v>
      </c>
      <c r="D313" s="13" t="s">
        <v>1230</v>
      </c>
      <c r="E313" s="5" t="s">
        <v>21</v>
      </c>
      <c r="F313" s="35" t="s">
        <v>23</v>
      </c>
      <c r="G313" s="35" t="s">
        <v>23</v>
      </c>
      <c r="H313" s="6" t="s">
        <v>52</v>
      </c>
      <c r="I313" s="44" t="s">
        <v>854</v>
      </c>
      <c r="J313" s="27" t="s">
        <v>23</v>
      </c>
      <c r="K313" s="7" t="s">
        <v>21</v>
      </c>
      <c r="L313" s="8"/>
      <c r="M313" s="26"/>
      <c r="N313" s="28"/>
      <c r="O313" s="28"/>
      <c r="P313" s="26"/>
      <c r="Q313" s="26"/>
    </row>
    <row r="314" spans="1:17" s="25" customFormat="1">
      <c r="A314" s="25">
        <v>313</v>
      </c>
      <c r="B314" s="40"/>
      <c r="C314" s="14" t="s">
        <v>1219</v>
      </c>
      <c r="D314" s="13" t="s">
        <v>857</v>
      </c>
      <c r="E314" s="5" t="s">
        <v>21</v>
      </c>
      <c r="F314" s="35" t="s">
        <v>23</v>
      </c>
      <c r="G314" s="35" t="s">
        <v>23</v>
      </c>
      <c r="H314" s="6" t="s">
        <v>52</v>
      </c>
      <c r="I314" s="44" t="s">
        <v>854</v>
      </c>
      <c r="J314" s="27" t="s">
        <v>23</v>
      </c>
      <c r="K314" s="7" t="s">
        <v>21</v>
      </c>
      <c r="L314" s="8"/>
      <c r="M314" s="26"/>
      <c r="N314" s="28"/>
      <c r="O314" s="28"/>
      <c r="P314" s="26"/>
      <c r="Q314" s="26"/>
    </row>
    <row r="315" spans="1:17" s="25" customFormat="1">
      <c r="A315" s="25">
        <v>314</v>
      </c>
      <c r="B315" s="40"/>
      <c r="C315" s="14" t="s">
        <v>1220</v>
      </c>
      <c r="D315" s="13" t="s">
        <v>858</v>
      </c>
      <c r="E315" s="5" t="s">
        <v>21</v>
      </c>
      <c r="F315" s="35" t="s">
        <v>23</v>
      </c>
      <c r="G315" s="35" t="s">
        <v>23</v>
      </c>
      <c r="H315" s="6" t="s">
        <v>52</v>
      </c>
      <c r="I315" s="44" t="s">
        <v>854</v>
      </c>
      <c r="J315" s="27" t="s">
        <v>23</v>
      </c>
      <c r="K315" s="7" t="s">
        <v>21</v>
      </c>
      <c r="L315" s="8"/>
      <c r="M315" s="26"/>
      <c r="N315" s="28"/>
      <c r="O315" s="28"/>
      <c r="P315" s="26"/>
      <c r="Q315" s="26"/>
    </row>
    <row r="316" spans="1:17" s="25" customFormat="1">
      <c r="A316" s="25">
        <v>315</v>
      </c>
      <c r="B316" s="40"/>
      <c r="C316" s="14" t="s">
        <v>1221</v>
      </c>
      <c r="D316" s="13" t="s">
        <v>860</v>
      </c>
      <c r="E316" s="5" t="s">
        <v>21</v>
      </c>
      <c r="F316" s="35" t="s">
        <v>23</v>
      </c>
      <c r="G316" s="35" t="s">
        <v>23</v>
      </c>
      <c r="H316" s="6" t="s">
        <v>52</v>
      </c>
      <c r="I316" s="44" t="s">
        <v>854</v>
      </c>
      <c r="J316" s="27" t="s">
        <v>23</v>
      </c>
      <c r="K316" s="7" t="s">
        <v>21</v>
      </c>
      <c r="L316" s="8"/>
      <c r="M316" s="26"/>
      <c r="N316" s="28"/>
      <c r="O316" s="28"/>
      <c r="P316" s="26"/>
      <c r="Q316" s="26"/>
    </row>
    <row r="317" spans="1:17" s="25" customFormat="1">
      <c r="A317" s="25">
        <v>316</v>
      </c>
      <c r="B317" s="40"/>
      <c r="C317" s="14" t="s">
        <v>1222</v>
      </c>
      <c r="D317" s="13" t="s">
        <v>861</v>
      </c>
      <c r="E317" s="5" t="s">
        <v>21</v>
      </c>
      <c r="F317" s="35" t="s">
        <v>23</v>
      </c>
      <c r="G317" s="35" t="s">
        <v>23</v>
      </c>
      <c r="H317" s="6" t="s">
        <v>52</v>
      </c>
      <c r="I317" s="44" t="s">
        <v>854</v>
      </c>
      <c r="J317" s="27" t="s">
        <v>23</v>
      </c>
      <c r="K317" s="7" t="s">
        <v>21</v>
      </c>
      <c r="L317" s="8"/>
      <c r="M317" s="26"/>
      <c r="N317" s="28"/>
      <c r="O317" s="28"/>
      <c r="P317" s="26"/>
      <c r="Q317" s="26"/>
    </row>
    <row r="318" spans="1:17" s="25" customFormat="1">
      <c r="A318" s="25">
        <v>317</v>
      </c>
      <c r="B318" s="40"/>
      <c r="C318" s="14" t="s">
        <v>1223</v>
      </c>
      <c r="D318" s="13" t="s">
        <v>862</v>
      </c>
      <c r="E318" s="5" t="s">
        <v>21</v>
      </c>
      <c r="F318" s="35" t="s">
        <v>23</v>
      </c>
      <c r="G318" s="35" t="s">
        <v>23</v>
      </c>
      <c r="H318" s="6" t="s">
        <v>52</v>
      </c>
      <c r="I318" s="44" t="s">
        <v>854</v>
      </c>
      <c r="J318" s="27" t="s">
        <v>23</v>
      </c>
      <c r="K318" s="7" t="s">
        <v>21</v>
      </c>
      <c r="L318" s="8"/>
      <c r="M318" s="26"/>
      <c r="N318" s="28"/>
      <c r="O318" s="28"/>
      <c r="P318" s="26"/>
      <c r="Q318" s="26"/>
    </row>
    <row r="319" spans="1:17" s="25" customFormat="1">
      <c r="A319" s="25">
        <v>318</v>
      </c>
      <c r="B319" s="40"/>
      <c r="C319" s="14" t="s">
        <v>1224</v>
      </c>
      <c r="D319" s="13" t="s">
        <v>863</v>
      </c>
      <c r="E319" s="5" t="s">
        <v>21</v>
      </c>
      <c r="F319" s="35" t="s">
        <v>23</v>
      </c>
      <c r="G319" s="35" t="s">
        <v>23</v>
      </c>
      <c r="H319" s="6" t="s">
        <v>52</v>
      </c>
      <c r="I319" s="44" t="s">
        <v>854</v>
      </c>
      <c r="J319" s="27" t="s">
        <v>23</v>
      </c>
      <c r="K319" s="7" t="s">
        <v>21</v>
      </c>
      <c r="L319" s="8"/>
      <c r="M319" s="26"/>
      <c r="N319" s="28"/>
      <c r="O319" s="28"/>
      <c r="P319" s="26"/>
      <c r="Q319" s="26"/>
    </row>
    <row r="320" spans="1:17" s="25" customFormat="1">
      <c r="A320" s="25">
        <v>319</v>
      </c>
      <c r="B320" s="40"/>
      <c r="C320" s="14" t="s">
        <v>1225</v>
      </c>
      <c r="D320" s="13" t="s">
        <v>864</v>
      </c>
      <c r="E320" s="5" t="s">
        <v>21</v>
      </c>
      <c r="F320" s="35" t="s">
        <v>23</v>
      </c>
      <c r="G320" s="35" t="s">
        <v>23</v>
      </c>
      <c r="H320" s="6" t="s">
        <v>52</v>
      </c>
      <c r="I320" s="44" t="s">
        <v>854</v>
      </c>
      <c r="J320" s="27" t="s">
        <v>23</v>
      </c>
      <c r="K320" s="7" t="s">
        <v>21</v>
      </c>
      <c r="L320" s="8"/>
      <c r="M320" s="26"/>
      <c r="N320" s="28"/>
      <c r="O320" s="28"/>
      <c r="P320" s="26"/>
      <c r="Q320" s="26"/>
    </row>
    <row r="321" spans="1:17" s="25" customFormat="1">
      <c r="A321" s="25">
        <v>320</v>
      </c>
      <c r="B321" s="40"/>
      <c r="C321" s="14" t="s">
        <v>1226</v>
      </c>
      <c r="D321" s="13" t="s">
        <v>865</v>
      </c>
      <c r="E321" s="5" t="s">
        <v>21</v>
      </c>
      <c r="F321" s="35" t="s">
        <v>23</v>
      </c>
      <c r="G321" s="35" t="s">
        <v>23</v>
      </c>
      <c r="H321" s="6" t="s">
        <v>52</v>
      </c>
      <c r="I321" s="44" t="s">
        <v>854</v>
      </c>
      <c r="J321" s="27" t="s">
        <v>23</v>
      </c>
      <c r="K321" s="7" t="s">
        <v>21</v>
      </c>
      <c r="L321" s="8"/>
      <c r="M321" s="26"/>
      <c r="N321" s="28"/>
      <c r="O321" s="28"/>
      <c r="P321" s="26"/>
      <c r="Q321" s="26"/>
    </row>
    <row r="322" spans="1:17" s="25" customFormat="1">
      <c r="A322" s="25">
        <v>321</v>
      </c>
      <c r="B322" s="40"/>
      <c r="C322" s="14" t="s">
        <v>1227</v>
      </c>
      <c r="D322" s="13" t="s">
        <v>867</v>
      </c>
      <c r="E322" s="5" t="s">
        <v>21</v>
      </c>
      <c r="F322" s="35" t="s">
        <v>23</v>
      </c>
      <c r="G322" s="35" t="s">
        <v>23</v>
      </c>
      <c r="H322" s="6" t="s">
        <v>52</v>
      </c>
      <c r="I322" s="44" t="s">
        <v>854</v>
      </c>
      <c r="J322" s="27" t="s">
        <v>23</v>
      </c>
      <c r="K322" s="7" t="s">
        <v>21</v>
      </c>
      <c r="L322" s="8"/>
      <c r="M322" s="26"/>
      <c r="N322" s="28"/>
      <c r="O322" s="28"/>
      <c r="P322" s="26"/>
      <c r="Q322" s="26"/>
    </row>
    <row r="323" spans="1:17" s="25" customFormat="1">
      <c r="A323" s="25">
        <v>322</v>
      </c>
      <c r="B323" s="40">
        <v>4.09</v>
      </c>
      <c r="C323" s="14" t="s">
        <v>868</v>
      </c>
      <c r="D323" s="13" t="s">
        <v>869</v>
      </c>
      <c r="E323" s="5" t="s">
        <v>21</v>
      </c>
      <c r="F323" s="5" t="s">
        <v>21</v>
      </c>
      <c r="G323" s="5" t="s">
        <v>21</v>
      </c>
      <c r="H323" s="6" t="s">
        <v>133</v>
      </c>
      <c r="I323" s="44" t="str">
        <f>CONCATENATE("(",C323,"&gt;=0&amp;",C323,"!=.)")</f>
        <v>(u4_09&gt;=0&amp;u4_09!=.)</v>
      </c>
      <c r="N323" s="33"/>
      <c r="O323" s="33"/>
      <c r="P323" s="26"/>
      <c r="Q323" s="26"/>
    </row>
    <row r="324" spans="1:17" s="25" customFormat="1">
      <c r="A324" s="25">
        <v>323</v>
      </c>
      <c r="B324" s="40"/>
      <c r="C324" s="14" t="s">
        <v>870</v>
      </c>
      <c r="D324" s="13" t="s">
        <v>871</v>
      </c>
      <c r="E324" s="5" t="s">
        <v>21</v>
      </c>
      <c r="F324" s="5" t="s">
        <v>21</v>
      </c>
      <c r="G324" s="5" t="s">
        <v>21</v>
      </c>
      <c r="H324" s="6" t="s">
        <v>52</v>
      </c>
      <c r="I324" s="44" t="s">
        <v>53</v>
      </c>
      <c r="N324" s="33"/>
      <c r="O324" s="33"/>
      <c r="P324" s="26"/>
      <c r="Q324" s="26"/>
    </row>
    <row r="325" spans="1:17" s="25" customFormat="1">
      <c r="A325" s="25">
        <v>324</v>
      </c>
      <c r="B325" s="40">
        <v>4.0999999999999996</v>
      </c>
      <c r="C325" s="14" t="s">
        <v>872</v>
      </c>
      <c r="D325" s="13" t="s">
        <v>873</v>
      </c>
      <c r="E325" s="5" t="s">
        <v>21</v>
      </c>
      <c r="F325" s="5" t="s">
        <v>21</v>
      </c>
      <c r="G325" s="5" t="s">
        <v>21</v>
      </c>
      <c r="H325" s="6" t="s">
        <v>22</v>
      </c>
      <c r="I325" s="44"/>
      <c r="J325" s="8"/>
      <c r="K325" s="8"/>
      <c r="L325" s="8"/>
      <c r="M325" s="14"/>
      <c r="N325" s="28"/>
      <c r="O325" s="28"/>
      <c r="P325" s="26"/>
      <c r="Q325" s="26"/>
    </row>
    <row r="326" spans="1:17" s="25" customFormat="1">
      <c r="A326" s="25">
        <v>325</v>
      </c>
      <c r="B326" s="40"/>
      <c r="C326" s="14" t="s">
        <v>1231</v>
      </c>
      <c r="D326" s="13" t="s">
        <v>875</v>
      </c>
      <c r="E326" s="5" t="s">
        <v>21</v>
      </c>
      <c r="F326" s="5" t="s">
        <v>21</v>
      </c>
      <c r="G326" s="5" t="s">
        <v>21</v>
      </c>
      <c r="H326" s="6" t="s">
        <v>22</v>
      </c>
      <c r="I326" s="44"/>
      <c r="J326" s="8"/>
      <c r="K326" s="8"/>
      <c r="L326" s="8"/>
      <c r="M326" s="14"/>
      <c r="N326" s="28"/>
      <c r="O326" s="28"/>
      <c r="P326" s="26"/>
      <c r="Q326" s="26"/>
    </row>
    <row r="327" spans="1:17" s="25" customFormat="1">
      <c r="A327" s="25">
        <v>326</v>
      </c>
      <c r="B327" s="40"/>
      <c r="C327" s="14" t="s">
        <v>1232</v>
      </c>
      <c r="D327" s="13" t="s">
        <v>877</v>
      </c>
      <c r="E327" s="5" t="s">
        <v>21</v>
      </c>
      <c r="F327" s="5" t="s">
        <v>21</v>
      </c>
      <c r="G327" s="5" t="s">
        <v>21</v>
      </c>
      <c r="H327" s="6" t="s">
        <v>22</v>
      </c>
      <c r="I327" s="44"/>
      <c r="J327" s="8"/>
      <c r="K327" s="8"/>
      <c r="L327" s="8"/>
      <c r="M327" s="14"/>
      <c r="N327" s="28"/>
      <c r="O327" s="28"/>
      <c r="P327" s="26"/>
      <c r="Q327" s="26"/>
    </row>
    <row r="328" spans="1:17" s="25" customFormat="1">
      <c r="A328" s="25">
        <v>327</v>
      </c>
      <c r="B328" s="40"/>
      <c r="C328" s="14" t="s">
        <v>878</v>
      </c>
      <c r="D328" s="13" t="s">
        <v>879</v>
      </c>
      <c r="E328" s="5" t="s">
        <v>21</v>
      </c>
      <c r="F328" s="5" t="s">
        <v>21</v>
      </c>
      <c r="G328" s="5" t="s">
        <v>21</v>
      </c>
      <c r="H328" s="6" t="s">
        <v>133</v>
      </c>
      <c r="I328" s="44" t="str">
        <f t="shared" ref="I328:I336" si="10">CONCATENATE("(",C328,"&gt;=0&amp;",C328,"!=.)")</f>
        <v>(u4_10_b1&gt;=0&amp;u4_10_b1!=.)</v>
      </c>
      <c r="J328" s="8"/>
      <c r="K328" s="8"/>
      <c r="L328" s="8"/>
      <c r="M328" s="14"/>
      <c r="N328" s="28"/>
      <c r="O328" s="28"/>
      <c r="P328" s="26"/>
      <c r="Q328" s="26"/>
    </row>
    <row r="329" spans="1:17" s="25" customFormat="1">
      <c r="A329" s="25">
        <v>328</v>
      </c>
      <c r="B329" s="40"/>
      <c r="C329" s="14" t="s">
        <v>880</v>
      </c>
      <c r="D329" s="13" t="s">
        <v>881</v>
      </c>
      <c r="E329" s="5" t="s">
        <v>21</v>
      </c>
      <c r="F329" s="5" t="s">
        <v>21</v>
      </c>
      <c r="G329" s="5" t="s">
        <v>21</v>
      </c>
      <c r="H329" s="6" t="s">
        <v>133</v>
      </c>
      <c r="I329" s="44" t="str">
        <f t="shared" si="10"/>
        <v>(u4_10_b2&gt;=0&amp;u4_10_b2!=.)</v>
      </c>
      <c r="J329" s="8"/>
      <c r="K329" s="8"/>
      <c r="L329" s="8"/>
      <c r="M329" s="14"/>
      <c r="N329" s="28"/>
      <c r="O329" s="28"/>
      <c r="P329" s="26"/>
      <c r="Q329" s="26"/>
    </row>
    <row r="330" spans="1:17" s="25" customFormat="1">
      <c r="A330" s="25">
        <v>329</v>
      </c>
      <c r="B330" s="40"/>
      <c r="C330" s="14" t="s">
        <v>882</v>
      </c>
      <c r="D330" s="13" t="s">
        <v>883</v>
      </c>
      <c r="E330" s="5" t="s">
        <v>21</v>
      </c>
      <c r="F330" s="5" t="s">
        <v>21</v>
      </c>
      <c r="G330" s="5" t="s">
        <v>21</v>
      </c>
      <c r="H330" s="6" t="s">
        <v>133</v>
      </c>
      <c r="I330" s="44" t="str">
        <f t="shared" si="10"/>
        <v>(u4_10_b3&gt;=0&amp;u4_10_b3!=.)</v>
      </c>
      <c r="J330" s="8"/>
      <c r="K330" s="8"/>
      <c r="L330" s="8"/>
      <c r="M330" s="14"/>
      <c r="N330" s="28"/>
      <c r="O330" s="28"/>
      <c r="P330" s="26"/>
      <c r="Q330" s="26"/>
    </row>
    <row r="331" spans="1:17" s="25" customFormat="1">
      <c r="A331" s="25">
        <v>330</v>
      </c>
      <c r="B331" s="40"/>
      <c r="C331" s="14" t="s">
        <v>884</v>
      </c>
      <c r="D331" s="13" t="s">
        <v>885</v>
      </c>
      <c r="E331" s="5" t="s">
        <v>21</v>
      </c>
      <c r="F331" s="5" t="s">
        <v>21</v>
      </c>
      <c r="G331" s="5" t="s">
        <v>21</v>
      </c>
      <c r="H331" s="6" t="s">
        <v>133</v>
      </c>
      <c r="I331" s="44" t="str">
        <f t="shared" si="10"/>
        <v>(u4_10_c1&gt;=0&amp;u4_10_c1!=.)</v>
      </c>
      <c r="J331" s="8"/>
      <c r="K331" s="8"/>
      <c r="L331" s="8"/>
      <c r="M331" s="14"/>
      <c r="N331" s="28"/>
      <c r="O331" s="28"/>
      <c r="P331" s="26"/>
      <c r="Q331" s="26"/>
    </row>
    <row r="332" spans="1:17" s="25" customFormat="1">
      <c r="A332" s="25">
        <v>331</v>
      </c>
      <c r="B332" s="40"/>
      <c r="C332" s="14" t="s">
        <v>886</v>
      </c>
      <c r="D332" s="13" t="s">
        <v>887</v>
      </c>
      <c r="E332" s="5" t="s">
        <v>21</v>
      </c>
      <c r="F332" s="5" t="s">
        <v>21</v>
      </c>
      <c r="G332" s="5" t="s">
        <v>21</v>
      </c>
      <c r="H332" s="6" t="s">
        <v>133</v>
      </c>
      <c r="I332" s="44" t="str">
        <f t="shared" si="10"/>
        <v>(u4_10_c2&gt;=0&amp;u4_10_c2!=.)</v>
      </c>
      <c r="J332" s="8"/>
      <c r="K332" s="8"/>
      <c r="L332" s="8"/>
      <c r="M332" s="14"/>
      <c r="N332" s="28"/>
      <c r="O332" s="28"/>
      <c r="P332" s="26"/>
      <c r="Q332" s="26"/>
    </row>
    <row r="333" spans="1:17" s="25" customFormat="1">
      <c r="A333" s="25">
        <v>332</v>
      </c>
      <c r="B333" s="40"/>
      <c r="C333" s="14" t="s">
        <v>888</v>
      </c>
      <c r="D333" s="13" t="s">
        <v>889</v>
      </c>
      <c r="E333" s="5" t="s">
        <v>21</v>
      </c>
      <c r="F333" s="5" t="s">
        <v>21</v>
      </c>
      <c r="G333" s="5" t="s">
        <v>21</v>
      </c>
      <c r="H333" s="6" t="s">
        <v>133</v>
      </c>
      <c r="I333" s="44" t="str">
        <f t="shared" si="10"/>
        <v>(u4_10_c3&gt;=0&amp;u4_10_c3!=.)</v>
      </c>
      <c r="J333" s="8"/>
      <c r="K333" s="8"/>
      <c r="L333" s="8"/>
      <c r="M333" s="14"/>
      <c r="N333" s="28"/>
      <c r="O333" s="28"/>
      <c r="P333" s="26"/>
      <c r="Q333" s="26"/>
    </row>
    <row r="334" spans="1:17" s="25" customFormat="1">
      <c r="A334" s="25">
        <v>333</v>
      </c>
      <c r="B334" s="40"/>
      <c r="C334" s="14" t="s">
        <v>890</v>
      </c>
      <c r="D334" s="13" t="s">
        <v>891</v>
      </c>
      <c r="E334" s="5" t="s">
        <v>21</v>
      </c>
      <c r="F334" s="5" t="s">
        <v>21</v>
      </c>
      <c r="G334" s="5" t="s">
        <v>21</v>
      </c>
      <c r="H334" s="6" t="s">
        <v>133</v>
      </c>
      <c r="I334" s="44" t="str">
        <f t="shared" si="10"/>
        <v>(u4_10_d1&gt;=0&amp;u4_10_d1!=.)</v>
      </c>
      <c r="J334" s="8"/>
      <c r="K334" s="8"/>
      <c r="L334" s="8"/>
      <c r="M334" s="14"/>
      <c r="N334" s="28"/>
      <c r="O334" s="28"/>
      <c r="P334" s="26"/>
      <c r="Q334" s="26"/>
    </row>
    <row r="335" spans="1:17" s="25" customFormat="1">
      <c r="A335" s="25">
        <v>334</v>
      </c>
      <c r="B335" s="40"/>
      <c r="C335" s="14" t="s">
        <v>892</v>
      </c>
      <c r="D335" s="13" t="s">
        <v>893</v>
      </c>
      <c r="E335" s="5" t="s">
        <v>21</v>
      </c>
      <c r="F335" s="5" t="s">
        <v>21</v>
      </c>
      <c r="G335" s="5" t="s">
        <v>21</v>
      </c>
      <c r="H335" s="6" t="s">
        <v>133</v>
      </c>
      <c r="I335" s="44" t="str">
        <f t="shared" si="10"/>
        <v>(u4_10_d2&gt;=0&amp;u4_10_d2!=.)</v>
      </c>
      <c r="J335" s="8"/>
      <c r="K335" s="8"/>
      <c r="L335" s="8"/>
      <c r="M335" s="14"/>
      <c r="N335" s="28"/>
      <c r="O335" s="28"/>
      <c r="P335" s="26"/>
      <c r="Q335" s="26"/>
    </row>
    <row r="336" spans="1:17" s="25" customFormat="1">
      <c r="A336" s="25">
        <v>335</v>
      </c>
      <c r="B336" s="40"/>
      <c r="C336" s="14" t="s">
        <v>894</v>
      </c>
      <c r="D336" s="13" t="s">
        <v>895</v>
      </c>
      <c r="E336" s="5" t="s">
        <v>21</v>
      </c>
      <c r="F336" s="5" t="s">
        <v>21</v>
      </c>
      <c r="G336" s="5" t="s">
        <v>21</v>
      </c>
      <c r="H336" s="6" t="s">
        <v>133</v>
      </c>
      <c r="I336" s="44" t="str">
        <f t="shared" si="10"/>
        <v>(u4_10_d3&gt;=0&amp;u4_10_d3!=.)</v>
      </c>
      <c r="J336" s="8"/>
      <c r="K336" s="8"/>
      <c r="L336" s="8"/>
      <c r="M336" s="14"/>
      <c r="N336" s="28"/>
      <c r="O336" s="28"/>
      <c r="P336" s="26"/>
      <c r="Q336" s="26"/>
    </row>
    <row r="337" spans="1:17" s="25" customFormat="1">
      <c r="A337" s="25">
        <v>336</v>
      </c>
      <c r="B337" s="40"/>
      <c r="C337" s="14" t="s">
        <v>896</v>
      </c>
      <c r="D337" s="13" t="s">
        <v>897</v>
      </c>
      <c r="E337" s="5" t="s">
        <v>21</v>
      </c>
      <c r="F337" s="5" t="s">
        <v>21</v>
      </c>
      <c r="G337" s="5" t="s">
        <v>21</v>
      </c>
      <c r="H337" s="6" t="s">
        <v>52</v>
      </c>
      <c r="I337" s="12" t="s">
        <v>53</v>
      </c>
      <c r="J337" s="8"/>
      <c r="K337" s="8"/>
      <c r="L337" s="8"/>
      <c r="M337" s="14"/>
      <c r="N337" s="28"/>
      <c r="O337" s="28"/>
      <c r="P337" s="26"/>
      <c r="Q337" s="26"/>
    </row>
    <row r="338" spans="1:17" s="25" customFormat="1">
      <c r="A338" s="25">
        <v>337</v>
      </c>
      <c r="B338" s="40"/>
      <c r="C338" s="14" t="s">
        <v>898</v>
      </c>
      <c r="D338" s="13" t="s">
        <v>899</v>
      </c>
      <c r="E338" s="5" t="s">
        <v>21</v>
      </c>
      <c r="F338" s="5" t="s">
        <v>21</v>
      </c>
      <c r="G338" s="5" t="s">
        <v>21</v>
      </c>
      <c r="H338" s="6" t="s">
        <v>52</v>
      </c>
      <c r="I338" s="12" t="s">
        <v>118</v>
      </c>
      <c r="J338" s="8"/>
      <c r="K338" s="8"/>
      <c r="L338" s="8"/>
      <c r="M338" s="14"/>
      <c r="N338" s="28"/>
      <c r="O338" s="28"/>
      <c r="P338" s="26"/>
      <c r="Q338" s="26"/>
    </row>
    <row r="339" spans="1:17" s="25" customFormat="1">
      <c r="A339" s="25">
        <v>338</v>
      </c>
      <c r="B339" s="40"/>
      <c r="C339" s="14" t="s">
        <v>900</v>
      </c>
      <c r="D339" s="13" t="s">
        <v>901</v>
      </c>
      <c r="E339" s="5" t="s">
        <v>21</v>
      </c>
      <c r="F339" s="5" t="s">
        <v>21</v>
      </c>
      <c r="G339" s="5" t="s">
        <v>21</v>
      </c>
      <c r="H339" s="6" t="s">
        <v>52</v>
      </c>
      <c r="I339" s="12" t="s">
        <v>118</v>
      </c>
      <c r="J339" s="8"/>
      <c r="K339" s="8"/>
      <c r="L339" s="8"/>
      <c r="M339" s="14"/>
      <c r="N339" s="28"/>
      <c r="O339" s="28"/>
      <c r="P339" s="26"/>
      <c r="Q339" s="26"/>
    </row>
    <row r="340" spans="1:17" s="25" customFormat="1">
      <c r="A340" s="25">
        <v>339</v>
      </c>
      <c r="B340" s="40"/>
      <c r="C340" s="14" t="s">
        <v>902</v>
      </c>
      <c r="D340" s="13" t="s">
        <v>903</v>
      </c>
      <c r="E340" s="5" t="s">
        <v>21</v>
      </c>
      <c r="F340" s="5" t="s">
        <v>21</v>
      </c>
      <c r="G340" s="5" t="s">
        <v>21</v>
      </c>
      <c r="H340" s="6" t="s">
        <v>52</v>
      </c>
      <c r="I340" s="12" t="s">
        <v>53</v>
      </c>
      <c r="J340" s="8"/>
      <c r="K340" s="8"/>
      <c r="L340" s="8"/>
      <c r="M340" s="14"/>
      <c r="N340" s="28"/>
      <c r="O340" s="28"/>
      <c r="P340" s="26"/>
      <c r="Q340" s="26"/>
    </row>
    <row r="341" spans="1:17" s="25" customFormat="1">
      <c r="A341" s="25">
        <v>340</v>
      </c>
      <c r="B341" s="40"/>
      <c r="C341" s="14" t="s">
        <v>904</v>
      </c>
      <c r="D341" s="13" t="s">
        <v>905</v>
      </c>
      <c r="E341" s="5" t="s">
        <v>21</v>
      </c>
      <c r="F341" s="5" t="s">
        <v>21</v>
      </c>
      <c r="G341" s="5" t="s">
        <v>21</v>
      </c>
      <c r="H341" s="6" t="s">
        <v>52</v>
      </c>
      <c r="I341" s="12" t="s">
        <v>118</v>
      </c>
      <c r="J341" s="8"/>
      <c r="K341" s="8"/>
      <c r="L341" s="8"/>
      <c r="M341" s="14"/>
      <c r="N341" s="28"/>
      <c r="O341" s="28"/>
      <c r="P341" s="26"/>
      <c r="Q341" s="26"/>
    </row>
    <row r="342" spans="1:17" s="25" customFormat="1">
      <c r="A342" s="25">
        <v>341</v>
      </c>
      <c r="B342" s="40"/>
      <c r="C342" s="14" t="s">
        <v>906</v>
      </c>
      <c r="D342" s="13" t="s">
        <v>907</v>
      </c>
      <c r="E342" s="5" t="s">
        <v>21</v>
      </c>
      <c r="F342" s="5" t="s">
        <v>21</v>
      </c>
      <c r="G342" s="5" t="s">
        <v>21</v>
      </c>
      <c r="H342" s="6" t="s">
        <v>52</v>
      </c>
      <c r="I342" s="12" t="s">
        <v>118</v>
      </c>
      <c r="J342" s="8"/>
      <c r="K342" s="8"/>
      <c r="L342" s="8"/>
      <c r="M342" s="14"/>
      <c r="N342" s="28"/>
      <c r="O342" s="28"/>
      <c r="P342" s="26"/>
      <c r="Q342" s="26"/>
    </row>
    <row r="343" spans="1:17" s="25" customFormat="1">
      <c r="A343" s="25">
        <v>342</v>
      </c>
      <c r="B343" s="40">
        <v>4.12</v>
      </c>
      <c r="C343" s="14" t="s">
        <v>912</v>
      </c>
      <c r="D343" s="13" t="s">
        <v>913</v>
      </c>
      <c r="E343" s="5" t="s">
        <v>21</v>
      </c>
      <c r="F343" s="5" t="s">
        <v>21</v>
      </c>
      <c r="G343" s="5" t="s">
        <v>21</v>
      </c>
      <c r="H343" s="6" t="s">
        <v>133</v>
      </c>
      <c r="I343" s="44" t="str">
        <f>CONCATENATE("(",C343,"&gt;0&amp;",C343,"!=.)")</f>
        <v>(u4_12&gt;0&amp;u4_12!=.)</v>
      </c>
      <c r="J343" s="27" t="s">
        <v>23</v>
      </c>
      <c r="K343" s="27" t="s">
        <v>23</v>
      </c>
      <c r="L343" s="26"/>
      <c r="M343" s="26"/>
      <c r="N343" s="28"/>
      <c r="O343" s="28"/>
      <c r="P343" s="26"/>
      <c r="Q343" s="26"/>
    </row>
    <row r="344" spans="1:17" s="25" customFormat="1">
      <c r="A344" s="25">
        <v>343</v>
      </c>
      <c r="B344" s="40"/>
      <c r="C344" s="14" t="s">
        <v>914</v>
      </c>
      <c r="D344" s="13" t="s">
        <v>915</v>
      </c>
      <c r="E344" s="5" t="s">
        <v>21</v>
      </c>
      <c r="F344" s="5" t="s">
        <v>21</v>
      </c>
      <c r="G344" s="5" t="s">
        <v>21</v>
      </c>
      <c r="H344" s="6" t="s">
        <v>52</v>
      </c>
      <c r="I344" s="44" t="s">
        <v>916</v>
      </c>
      <c r="J344" s="27" t="s">
        <v>23</v>
      </c>
      <c r="K344" s="27" t="s">
        <v>23</v>
      </c>
      <c r="L344" s="26"/>
      <c r="M344" s="6"/>
      <c r="N344" s="11"/>
      <c r="O344" s="28"/>
      <c r="P344" s="26"/>
      <c r="Q344" s="26"/>
    </row>
    <row r="345" spans="1:17" s="25" customFormat="1">
      <c r="A345" s="25">
        <v>344</v>
      </c>
      <c r="B345" s="40">
        <v>4.13</v>
      </c>
      <c r="C345" s="15" t="s">
        <v>1233</v>
      </c>
      <c r="D345" s="13" t="s">
        <v>918</v>
      </c>
      <c r="E345" s="5" t="s">
        <v>21</v>
      </c>
      <c r="F345" s="35" t="s">
        <v>23</v>
      </c>
      <c r="G345" s="35" t="s">
        <v>23</v>
      </c>
      <c r="H345" s="6" t="s">
        <v>52</v>
      </c>
      <c r="I345" s="44" t="s">
        <v>919</v>
      </c>
      <c r="J345" s="7" t="s">
        <v>21</v>
      </c>
      <c r="K345" s="27" t="s">
        <v>23</v>
      </c>
      <c r="L345" s="26"/>
      <c r="M345" s="26" t="s">
        <v>920</v>
      </c>
      <c r="N345" s="28">
        <v>2</v>
      </c>
      <c r="O345" s="28" t="s">
        <v>921</v>
      </c>
      <c r="P345" s="26"/>
      <c r="Q345" s="26"/>
    </row>
    <row r="346" spans="1:17" s="25" customFormat="1">
      <c r="A346" s="25">
        <v>345</v>
      </c>
      <c r="B346" s="40">
        <v>4.1399999999999997</v>
      </c>
      <c r="C346" s="15" t="s">
        <v>1234</v>
      </c>
      <c r="D346" s="13" t="s">
        <v>923</v>
      </c>
      <c r="E346" s="5" t="s">
        <v>21</v>
      </c>
      <c r="F346" s="35" t="s">
        <v>23</v>
      </c>
      <c r="G346" s="35" t="s">
        <v>23</v>
      </c>
      <c r="H346" s="6" t="s">
        <v>52</v>
      </c>
      <c r="I346" s="44" t="s">
        <v>123</v>
      </c>
      <c r="J346" s="27" t="s">
        <v>23</v>
      </c>
      <c r="K346" s="7" t="s">
        <v>21</v>
      </c>
      <c r="L346" s="8"/>
      <c r="M346" s="26"/>
      <c r="N346" s="28"/>
      <c r="O346" s="28"/>
      <c r="P346" s="26"/>
      <c r="Q346" s="26"/>
    </row>
    <row r="347" spans="1:17" s="25" customFormat="1">
      <c r="A347" s="25">
        <v>346</v>
      </c>
      <c r="B347" s="40">
        <v>4.1500000000000004</v>
      </c>
      <c r="C347" s="15" t="s">
        <v>924</v>
      </c>
      <c r="D347" s="13" t="s">
        <v>925</v>
      </c>
      <c r="E347" s="5" t="s">
        <v>21</v>
      </c>
      <c r="F347" s="5" t="s">
        <v>21</v>
      </c>
      <c r="G347" s="5" t="s">
        <v>21</v>
      </c>
      <c r="H347" s="6" t="s">
        <v>52</v>
      </c>
      <c r="I347" s="44" t="s">
        <v>926</v>
      </c>
      <c r="J347" s="7" t="s">
        <v>21</v>
      </c>
      <c r="K347" s="27" t="s">
        <v>23</v>
      </c>
      <c r="L347" s="26"/>
      <c r="M347" s="26" t="s">
        <v>927</v>
      </c>
      <c r="N347" s="28" t="s">
        <v>928</v>
      </c>
      <c r="O347" s="28" t="s">
        <v>929</v>
      </c>
      <c r="P347" s="26"/>
      <c r="Q347" s="26"/>
    </row>
    <row r="348" spans="1:17" s="25" customFormat="1">
      <c r="A348" s="25">
        <v>347</v>
      </c>
      <c r="B348" s="40"/>
      <c r="C348" s="15" t="s">
        <v>930</v>
      </c>
      <c r="D348" s="13" t="s">
        <v>931</v>
      </c>
      <c r="E348" s="5" t="s">
        <v>21</v>
      </c>
      <c r="F348" s="5" t="s">
        <v>21</v>
      </c>
      <c r="G348" s="5" t="s">
        <v>21</v>
      </c>
      <c r="H348" s="6" t="s">
        <v>52</v>
      </c>
      <c r="I348" s="44" t="s">
        <v>926</v>
      </c>
      <c r="J348" s="7" t="s">
        <v>21</v>
      </c>
      <c r="K348" s="27" t="s">
        <v>23</v>
      </c>
      <c r="L348" s="26"/>
      <c r="M348" s="26"/>
      <c r="N348" s="28"/>
      <c r="O348" s="28"/>
      <c r="P348" s="26"/>
      <c r="Q348" s="26"/>
    </row>
    <row r="349" spans="1:17" s="25" customFormat="1">
      <c r="A349" s="25">
        <v>348</v>
      </c>
      <c r="B349" s="40"/>
      <c r="C349" s="15" t="s">
        <v>932</v>
      </c>
      <c r="D349" s="13" t="s">
        <v>933</v>
      </c>
      <c r="E349" s="5" t="s">
        <v>21</v>
      </c>
      <c r="F349" s="5" t="s">
        <v>21</v>
      </c>
      <c r="G349" s="5" t="s">
        <v>21</v>
      </c>
      <c r="H349" s="6" t="s">
        <v>22</v>
      </c>
      <c r="I349" s="44"/>
      <c r="J349" s="27" t="s">
        <v>23</v>
      </c>
      <c r="K349" s="7" t="s">
        <v>21</v>
      </c>
      <c r="L349" s="8"/>
      <c r="M349" s="26"/>
      <c r="N349" s="28"/>
      <c r="O349" s="28"/>
      <c r="P349" s="26"/>
      <c r="Q349" s="26"/>
    </row>
    <row r="350" spans="1:17" s="25" customFormat="1">
      <c r="A350" s="25">
        <v>349</v>
      </c>
      <c r="B350" s="40">
        <v>4.16</v>
      </c>
      <c r="C350" s="15" t="s">
        <v>934</v>
      </c>
      <c r="D350" s="13" t="s">
        <v>935</v>
      </c>
      <c r="E350" s="5" t="s">
        <v>21</v>
      </c>
      <c r="F350" s="5" t="s">
        <v>21</v>
      </c>
      <c r="G350" s="5" t="s">
        <v>21</v>
      </c>
      <c r="H350" s="6" t="s">
        <v>133</v>
      </c>
      <c r="I350" s="44" t="str">
        <f>CONCATENATE("(",C350,"&gt;=0&amp;",C350,"!=.)")</f>
        <v>(u4_16&gt;=0&amp;u4_16!=.)</v>
      </c>
      <c r="J350" s="27" t="s">
        <v>23</v>
      </c>
      <c r="K350" s="27" t="s">
        <v>23</v>
      </c>
      <c r="L350" s="26"/>
      <c r="M350" s="26"/>
      <c r="N350" s="28"/>
      <c r="O350" s="28"/>
      <c r="P350" s="26"/>
      <c r="Q350" s="26"/>
    </row>
    <row r="351" spans="1:17" s="25" customFormat="1">
      <c r="A351" s="25">
        <v>350</v>
      </c>
      <c r="B351" s="40">
        <v>4.17</v>
      </c>
      <c r="C351" s="15" t="s">
        <v>936</v>
      </c>
      <c r="D351" s="13" t="s">
        <v>937</v>
      </c>
      <c r="E351" s="5" t="s">
        <v>21</v>
      </c>
      <c r="F351" s="5" t="s">
        <v>21</v>
      </c>
      <c r="G351" s="5" t="s">
        <v>21</v>
      </c>
      <c r="H351" s="6" t="s">
        <v>52</v>
      </c>
      <c r="I351" s="44" t="s">
        <v>53</v>
      </c>
      <c r="J351" s="27" t="s">
        <v>23</v>
      </c>
      <c r="K351" s="27" t="s">
        <v>23</v>
      </c>
      <c r="L351" s="26"/>
      <c r="M351" s="26"/>
      <c r="N351" s="28"/>
      <c r="O351" s="28"/>
      <c r="P351" s="26"/>
      <c r="Q351" s="26"/>
    </row>
    <row r="352" spans="1:17" s="25" customFormat="1">
      <c r="A352" s="25">
        <v>351</v>
      </c>
      <c r="B352" s="40">
        <v>4.18</v>
      </c>
      <c r="C352" s="15" t="s">
        <v>938</v>
      </c>
      <c r="D352" s="13" t="s">
        <v>939</v>
      </c>
      <c r="E352" s="5" t="s">
        <v>21</v>
      </c>
      <c r="F352" s="5" t="s">
        <v>21</v>
      </c>
      <c r="G352" s="5" t="s">
        <v>21</v>
      </c>
      <c r="H352" s="6" t="s">
        <v>133</v>
      </c>
      <c r="I352" s="44" t="str">
        <f>CONCATENATE("(",C352,"&gt;=0&amp;",C352,"!=.)")</f>
        <v>(u4_18a&gt;=0&amp;u4_18a!=.)</v>
      </c>
      <c r="J352" s="27" t="s">
        <v>23</v>
      </c>
      <c r="K352" s="27" t="s">
        <v>23</v>
      </c>
      <c r="L352" s="26"/>
      <c r="M352" s="26"/>
      <c r="N352" s="28"/>
      <c r="O352" s="28"/>
      <c r="P352" s="26"/>
      <c r="Q352" s="26"/>
    </row>
    <row r="353" spans="1:17" s="25" customFormat="1">
      <c r="A353" s="25">
        <v>352</v>
      </c>
      <c r="B353" s="40"/>
      <c r="C353" s="15" t="s">
        <v>940</v>
      </c>
      <c r="D353" s="13" t="s">
        <v>941</v>
      </c>
      <c r="E353" s="5" t="s">
        <v>21</v>
      </c>
      <c r="F353" s="5" t="s">
        <v>21</v>
      </c>
      <c r="G353" s="5" t="s">
        <v>21</v>
      </c>
      <c r="H353" s="6" t="s">
        <v>133</v>
      </c>
      <c r="I353" s="44" t="str">
        <f>CONCATENATE("(",C353,"&gt;=0&amp;",C353,"!=.)")</f>
        <v>(u4_18b&gt;=0&amp;u4_18b!=.)</v>
      </c>
      <c r="J353" s="27" t="s">
        <v>23</v>
      </c>
      <c r="K353" s="27" t="s">
        <v>23</v>
      </c>
      <c r="L353" s="26"/>
      <c r="M353" s="26"/>
      <c r="N353" s="28"/>
      <c r="O353" s="28"/>
      <c r="P353" s="26"/>
      <c r="Q353" s="26"/>
    </row>
    <row r="354" spans="1:17" s="25" customFormat="1">
      <c r="A354" s="25">
        <v>353</v>
      </c>
      <c r="B354" s="40">
        <v>4.1900000000000004</v>
      </c>
      <c r="C354" s="15" t="s">
        <v>942</v>
      </c>
      <c r="D354" s="13" t="s">
        <v>943</v>
      </c>
      <c r="E354" s="5" t="s">
        <v>21</v>
      </c>
      <c r="F354" s="5" t="s">
        <v>21</v>
      </c>
      <c r="G354" s="5" t="s">
        <v>21</v>
      </c>
      <c r="H354" s="6" t="s">
        <v>133</v>
      </c>
      <c r="I354" s="44" t="str">
        <f>CONCATENATE("(",C354,"&gt;=0&amp;",C354,"!=.)")</f>
        <v>(u4_19&gt;=0&amp;u4_19!=.)</v>
      </c>
      <c r="J354" s="27" t="s">
        <v>23</v>
      </c>
      <c r="K354" s="27" t="s">
        <v>23</v>
      </c>
      <c r="L354" s="26"/>
      <c r="M354" s="26"/>
      <c r="N354" s="28"/>
      <c r="O354" s="28"/>
      <c r="P354" s="26"/>
      <c r="Q354" s="26"/>
    </row>
    <row r="355" spans="1:17" s="25" customFormat="1">
      <c r="A355" s="25">
        <v>354</v>
      </c>
      <c r="B355" s="40">
        <v>5.01</v>
      </c>
      <c r="C355" s="15" t="s">
        <v>944</v>
      </c>
      <c r="D355" s="13" t="s">
        <v>945</v>
      </c>
      <c r="E355" s="5" t="s">
        <v>21</v>
      </c>
      <c r="F355" s="5" t="s">
        <v>21</v>
      </c>
      <c r="G355" s="5" t="s">
        <v>21</v>
      </c>
      <c r="H355" s="6" t="s">
        <v>133</v>
      </c>
      <c r="I355" s="44" t="str">
        <f>CONCATENATE("(",C355,"&gt;=0&amp;",C355,"!=.)")</f>
        <v>(u5_01&gt;=0&amp;u5_01!=.)</v>
      </c>
      <c r="J355" s="27" t="s">
        <v>23</v>
      </c>
      <c r="K355" s="27" t="s">
        <v>23</v>
      </c>
      <c r="L355" s="26"/>
      <c r="M355" s="26"/>
      <c r="N355" s="28"/>
      <c r="O355" s="28"/>
      <c r="P355" s="26"/>
      <c r="Q355" s="26"/>
    </row>
    <row r="356" spans="1:17" s="25" customFormat="1">
      <c r="A356" s="25">
        <v>355</v>
      </c>
      <c r="B356" s="40">
        <v>5.0199999999999996</v>
      </c>
      <c r="C356" s="15" t="s">
        <v>946</v>
      </c>
      <c r="D356" s="13" t="s">
        <v>947</v>
      </c>
      <c r="E356" s="5" t="s">
        <v>21</v>
      </c>
      <c r="F356" s="5" t="s">
        <v>21</v>
      </c>
      <c r="G356" s="5" t="s">
        <v>21</v>
      </c>
      <c r="H356" s="6" t="s">
        <v>52</v>
      </c>
      <c r="I356" s="44" t="s">
        <v>854</v>
      </c>
      <c r="J356" s="7" t="s">
        <v>21</v>
      </c>
      <c r="K356" s="7" t="s">
        <v>21</v>
      </c>
      <c r="L356" s="8"/>
      <c r="M356" s="15" t="s">
        <v>948</v>
      </c>
      <c r="N356" s="28" t="s">
        <v>949</v>
      </c>
      <c r="O356" s="28" t="s">
        <v>950</v>
      </c>
      <c r="P356" s="26"/>
      <c r="Q356" s="26"/>
    </row>
    <row r="357" spans="1:17" s="25" customFormat="1">
      <c r="A357" s="25">
        <v>356</v>
      </c>
      <c r="B357" s="40"/>
      <c r="C357" s="15" t="s">
        <v>948</v>
      </c>
      <c r="D357" s="13" t="s">
        <v>951</v>
      </c>
      <c r="E357" s="5" t="s">
        <v>21</v>
      </c>
      <c r="F357" s="5" t="s">
        <v>21</v>
      </c>
      <c r="G357" s="5" t="s">
        <v>21</v>
      </c>
      <c r="H357" s="6" t="s">
        <v>133</v>
      </c>
      <c r="I357" s="44" t="str">
        <f>CONCATENATE("(",C357,"&gt;=0&amp;",C357,"!=.)")</f>
        <v>(u5_02b&gt;=0&amp;u5_02b!=.)</v>
      </c>
      <c r="J357" s="7" t="s">
        <v>21</v>
      </c>
      <c r="K357" s="7" t="s">
        <v>21</v>
      </c>
      <c r="L357" s="8"/>
      <c r="M357" s="15" t="s">
        <v>946</v>
      </c>
      <c r="N357" s="28" t="s">
        <v>949</v>
      </c>
      <c r="O357" s="28" t="s">
        <v>950</v>
      </c>
      <c r="P357" s="26"/>
      <c r="Q357" s="26"/>
    </row>
    <row r="358" spans="1:17" s="25" customFormat="1">
      <c r="A358" s="25">
        <v>357</v>
      </c>
      <c r="B358" s="40">
        <v>5.03</v>
      </c>
      <c r="C358" s="15" t="s">
        <v>952</v>
      </c>
      <c r="D358" s="13" t="s">
        <v>953</v>
      </c>
      <c r="E358" s="5" t="s">
        <v>21</v>
      </c>
      <c r="F358" s="5" t="s">
        <v>21</v>
      </c>
      <c r="G358" s="5" t="s">
        <v>21</v>
      </c>
      <c r="H358" s="6" t="s">
        <v>133</v>
      </c>
      <c r="I358" s="44" t="s">
        <v>854</v>
      </c>
      <c r="J358" s="27" t="s">
        <v>23</v>
      </c>
      <c r="K358" s="27" t="s">
        <v>23</v>
      </c>
      <c r="L358" s="26"/>
      <c r="M358" s="26"/>
      <c r="N358" s="28"/>
      <c r="O358" s="28"/>
      <c r="P358" s="26"/>
      <c r="Q358" s="26"/>
    </row>
    <row r="359" spans="1:17" s="25" customFormat="1">
      <c r="A359" s="25">
        <v>358</v>
      </c>
      <c r="B359" s="40"/>
      <c r="C359" s="15" t="s">
        <v>954</v>
      </c>
      <c r="D359" s="13" t="s">
        <v>955</v>
      </c>
      <c r="E359" s="5" t="s">
        <v>21</v>
      </c>
      <c r="F359" s="5" t="s">
        <v>21</v>
      </c>
      <c r="G359" s="5" t="s">
        <v>21</v>
      </c>
      <c r="H359" s="6" t="s">
        <v>133</v>
      </c>
      <c r="I359" s="44" t="str">
        <f>CONCATENATE("(",C359,"&gt;=0&amp;",C359,"!=.)")</f>
        <v>(u5_03b&gt;=0&amp;u5_03b!=.)</v>
      </c>
      <c r="J359" s="27" t="s">
        <v>23</v>
      </c>
      <c r="K359" s="27" t="s">
        <v>23</v>
      </c>
      <c r="L359" s="26"/>
      <c r="M359" s="26"/>
      <c r="N359" s="28"/>
      <c r="O359" s="28"/>
      <c r="P359" s="26"/>
      <c r="Q359" s="26"/>
    </row>
    <row r="360" spans="1:17" s="25" customFormat="1">
      <c r="A360" s="25">
        <v>359</v>
      </c>
      <c r="B360" s="40"/>
      <c r="C360" s="15" t="s">
        <v>956</v>
      </c>
      <c r="D360" s="13" t="s">
        <v>957</v>
      </c>
      <c r="E360" s="5" t="s">
        <v>21</v>
      </c>
      <c r="F360" s="5" t="s">
        <v>21</v>
      </c>
      <c r="G360" s="5" t="s">
        <v>21</v>
      </c>
      <c r="H360" s="6" t="s">
        <v>52</v>
      </c>
      <c r="I360" s="44" t="s">
        <v>916</v>
      </c>
      <c r="J360" s="27" t="s">
        <v>23</v>
      </c>
      <c r="K360" s="27" t="s">
        <v>23</v>
      </c>
      <c r="L360" s="26"/>
      <c r="M360" s="26"/>
      <c r="N360" s="28"/>
      <c r="O360" s="28"/>
      <c r="P360" s="26"/>
      <c r="Q360" s="26"/>
    </row>
    <row r="361" spans="1:17" s="25" customFormat="1">
      <c r="A361" s="25">
        <v>360</v>
      </c>
      <c r="B361" s="40">
        <v>5.04</v>
      </c>
      <c r="C361" s="15" t="s">
        <v>958</v>
      </c>
      <c r="D361" s="13" t="s">
        <v>959</v>
      </c>
      <c r="E361" s="5" t="s">
        <v>21</v>
      </c>
      <c r="F361" s="5" t="s">
        <v>21</v>
      </c>
      <c r="G361" s="5" t="s">
        <v>21</v>
      </c>
      <c r="H361" s="6" t="s">
        <v>133</v>
      </c>
      <c r="I361" s="44" t="str">
        <f>CONCATENATE("(",C361,"&gt;=0&amp;",C361,"!=.)")</f>
        <v>(u5_04a&gt;=0&amp;u5_04a!=.)</v>
      </c>
      <c r="J361" s="27" t="s">
        <v>23</v>
      </c>
      <c r="K361" s="27" t="s">
        <v>23</v>
      </c>
      <c r="L361" s="26"/>
      <c r="M361" s="26"/>
      <c r="N361" s="28"/>
      <c r="O361" s="28"/>
      <c r="P361" s="26"/>
      <c r="Q361" s="26"/>
    </row>
    <row r="362" spans="1:17" s="25" customFormat="1">
      <c r="A362" s="25">
        <v>361</v>
      </c>
      <c r="B362" s="40"/>
      <c r="C362" s="15" t="s">
        <v>960</v>
      </c>
      <c r="D362" s="13" t="s">
        <v>961</v>
      </c>
      <c r="E362" s="5" t="s">
        <v>21</v>
      </c>
      <c r="F362" s="5" t="s">
        <v>21</v>
      </c>
      <c r="G362" s="5" t="s">
        <v>21</v>
      </c>
      <c r="H362" s="6" t="s">
        <v>133</v>
      </c>
      <c r="I362" s="44" t="str">
        <f>CONCATENATE("(",C362,"&gt;=0&amp;",C362,"!=.)")</f>
        <v>(u5_04b&gt;=0&amp;u5_04b!=.)</v>
      </c>
      <c r="J362" s="27" t="s">
        <v>23</v>
      </c>
      <c r="K362" s="27" t="s">
        <v>23</v>
      </c>
      <c r="L362" s="26"/>
      <c r="M362" s="26"/>
      <c r="N362" s="28"/>
      <c r="O362" s="28"/>
      <c r="P362" s="26"/>
      <c r="Q362" s="26"/>
    </row>
    <row r="363" spans="1:17" s="25" customFormat="1">
      <c r="A363" s="25">
        <v>362</v>
      </c>
      <c r="B363" s="40">
        <v>5.05</v>
      </c>
      <c r="C363" s="15" t="s">
        <v>962</v>
      </c>
      <c r="D363" s="13" t="s">
        <v>963</v>
      </c>
      <c r="E363" s="5" t="s">
        <v>21</v>
      </c>
      <c r="F363" s="5" t="s">
        <v>21</v>
      </c>
      <c r="G363" s="5" t="s">
        <v>21</v>
      </c>
      <c r="H363" s="6" t="s">
        <v>52</v>
      </c>
      <c r="I363" s="44" t="s">
        <v>53</v>
      </c>
      <c r="J363" s="7" t="s">
        <v>21</v>
      </c>
      <c r="K363" s="27" t="s">
        <v>23</v>
      </c>
      <c r="L363" s="26"/>
      <c r="M363" s="26" t="s">
        <v>964</v>
      </c>
      <c r="N363" s="28">
        <v>2</v>
      </c>
      <c r="O363" s="28">
        <v>1</v>
      </c>
      <c r="P363" s="26"/>
      <c r="Q363" s="26"/>
    </row>
    <row r="364" spans="1:17" s="25" customFormat="1">
      <c r="A364" s="25">
        <v>363</v>
      </c>
      <c r="B364" s="40">
        <v>5.0599999999999996</v>
      </c>
      <c r="C364" s="15" t="s">
        <v>964</v>
      </c>
      <c r="D364" s="13" t="s">
        <v>965</v>
      </c>
      <c r="E364" s="5" t="s">
        <v>21</v>
      </c>
      <c r="F364" s="5" t="s">
        <v>21</v>
      </c>
      <c r="G364" s="5" t="s">
        <v>21</v>
      </c>
      <c r="H364" s="6" t="s">
        <v>52</v>
      </c>
      <c r="I364" s="44" t="s">
        <v>123</v>
      </c>
      <c r="J364" s="27" t="s">
        <v>23</v>
      </c>
      <c r="K364" s="7" t="s">
        <v>21</v>
      </c>
      <c r="L364" s="8"/>
      <c r="M364" s="26"/>
      <c r="N364" s="28"/>
      <c r="O364" s="28"/>
      <c r="P364" s="26"/>
      <c r="Q364" s="26"/>
    </row>
    <row r="365" spans="1:17" s="25" customFormat="1">
      <c r="A365" s="25">
        <v>364</v>
      </c>
      <c r="B365" s="40">
        <v>5.07</v>
      </c>
      <c r="C365" s="15" t="s">
        <v>966</v>
      </c>
      <c r="D365" s="13" t="s">
        <v>967</v>
      </c>
      <c r="E365" s="5" t="s">
        <v>21</v>
      </c>
      <c r="F365" s="5" t="s">
        <v>21</v>
      </c>
      <c r="G365" s="5" t="s">
        <v>21</v>
      </c>
      <c r="H365" s="6" t="s">
        <v>133</v>
      </c>
      <c r="I365" s="44" t="str">
        <f>CONCATENATE("(",C365,"&gt;=0&amp;",C365,"!=.)")</f>
        <v>(u5_07&gt;=0&amp;u5_07!=.)</v>
      </c>
      <c r="J365" s="27" t="s">
        <v>23</v>
      </c>
      <c r="K365" s="32" t="s">
        <v>21</v>
      </c>
      <c r="L365" s="26"/>
      <c r="M365" s="26"/>
      <c r="N365" s="28"/>
      <c r="O365" s="28"/>
      <c r="P365" s="26"/>
      <c r="Q365" s="26"/>
    </row>
    <row r="366" spans="1:17" s="25" customFormat="1">
      <c r="A366" s="25">
        <v>365</v>
      </c>
      <c r="B366" s="40">
        <v>5.08</v>
      </c>
      <c r="C366" s="15" t="s">
        <v>968</v>
      </c>
      <c r="D366" s="13" t="s">
        <v>969</v>
      </c>
      <c r="E366" s="5" t="s">
        <v>21</v>
      </c>
      <c r="F366" s="5" t="s">
        <v>21</v>
      </c>
      <c r="G366" s="5" t="s">
        <v>21</v>
      </c>
      <c r="H366" s="6" t="s">
        <v>52</v>
      </c>
      <c r="I366" s="44" t="s">
        <v>970</v>
      </c>
      <c r="J366" s="7" t="s">
        <v>21</v>
      </c>
      <c r="K366" s="27" t="s">
        <v>23</v>
      </c>
      <c r="L366" s="26"/>
      <c r="M366" s="26" t="s">
        <v>971</v>
      </c>
      <c r="N366" s="28" t="s">
        <v>771</v>
      </c>
      <c r="O366" s="28">
        <v>8</v>
      </c>
      <c r="P366" s="26"/>
      <c r="Q366" s="26"/>
    </row>
    <row r="367" spans="1:17" s="25" customFormat="1">
      <c r="A367" s="25">
        <v>366</v>
      </c>
      <c r="B367" s="40"/>
      <c r="C367" s="15" t="s">
        <v>971</v>
      </c>
      <c r="D367" s="13" t="s">
        <v>972</v>
      </c>
      <c r="E367" s="5" t="s">
        <v>21</v>
      </c>
      <c r="F367" s="5" t="s">
        <v>21</v>
      </c>
      <c r="G367" s="5" t="s">
        <v>21</v>
      </c>
      <c r="H367" s="6" t="s">
        <v>22</v>
      </c>
      <c r="I367" s="44"/>
      <c r="J367" s="27" t="s">
        <v>23</v>
      </c>
      <c r="K367" s="7" t="s">
        <v>21</v>
      </c>
      <c r="L367" s="8"/>
      <c r="M367" s="26"/>
      <c r="N367" s="28"/>
      <c r="O367" s="28"/>
      <c r="P367" s="26"/>
      <c r="Q367" s="26"/>
    </row>
    <row r="368" spans="1:17" s="25" customFormat="1">
      <c r="A368" s="25">
        <v>367</v>
      </c>
      <c r="B368" s="40">
        <v>5.09</v>
      </c>
      <c r="C368" s="15" t="s">
        <v>973</v>
      </c>
      <c r="D368" s="13" t="s">
        <v>974</v>
      </c>
      <c r="E368" s="5" t="s">
        <v>21</v>
      </c>
      <c r="F368" s="5" t="s">
        <v>21</v>
      </c>
      <c r="G368" s="5" t="s">
        <v>21</v>
      </c>
      <c r="H368" s="6" t="s">
        <v>52</v>
      </c>
      <c r="I368" s="44" t="s">
        <v>854</v>
      </c>
      <c r="J368" s="27" t="s">
        <v>23</v>
      </c>
      <c r="K368" s="27" t="s">
        <v>23</v>
      </c>
      <c r="L368" s="26"/>
      <c r="M368" s="26"/>
      <c r="N368" s="28"/>
      <c r="O368" s="28"/>
      <c r="P368" s="26"/>
      <c r="Q368" s="26"/>
    </row>
    <row r="369" spans="1:17" s="25" customFormat="1">
      <c r="A369" s="25">
        <v>368</v>
      </c>
      <c r="B369" s="40">
        <v>5.0999999999999996</v>
      </c>
      <c r="C369" s="15" t="s">
        <v>975</v>
      </c>
      <c r="D369" s="13" t="s">
        <v>976</v>
      </c>
      <c r="E369" s="5" t="s">
        <v>21</v>
      </c>
      <c r="F369" s="5" t="s">
        <v>21</v>
      </c>
      <c r="G369" s="5" t="s">
        <v>21</v>
      </c>
      <c r="H369" s="6" t="s">
        <v>52</v>
      </c>
      <c r="I369" s="44" t="s">
        <v>53</v>
      </c>
      <c r="J369" s="7" t="s">
        <v>21</v>
      </c>
      <c r="K369" s="27" t="s">
        <v>23</v>
      </c>
      <c r="L369" s="26"/>
      <c r="M369" s="26" t="s">
        <v>977</v>
      </c>
      <c r="N369" s="28">
        <v>2</v>
      </c>
      <c r="O369" s="28">
        <v>1</v>
      </c>
      <c r="P369" s="26"/>
      <c r="Q369" s="26"/>
    </row>
    <row r="370" spans="1:17" s="25" customFormat="1">
      <c r="A370" s="25">
        <v>369</v>
      </c>
      <c r="B370" s="40">
        <v>5.1100000000000003</v>
      </c>
      <c r="C370" s="15" t="s">
        <v>978</v>
      </c>
      <c r="D370" s="13" t="s">
        <v>979</v>
      </c>
      <c r="E370" s="5" t="s">
        <v>21</v>
      </c>
      <c r="F370" s="5" t="s">
        <v>21</v>
      </c>
      <c r="G370" s="5" t="s">
        <v>21</v>
      </c>
      <c r="H370" s="6" t="s">
        <v>52</v>
      </c>
      <c r="I370" s="44" t="s">
        <v>118</v>
      </c>
      <c r="J370" s="7" t="s">
        <v>21</v>
      </c>
      <c r="K370" s="7" t="s">
        <v>21</v>
      </c>
      <c r="L370" s="8"/>
      <c r="M370" s="26" t="s">
        <v>980</v>
      </c>
      <c r="N370" s="28" t="s">
        <v>981</v>
      </c>
      <c r="O370" s="28" t="s">
        <v>982</v>
      </c>
      <c r="P370" s="26"/>
      <c r="Q370" s="26"/>
    </row>
    <row r="371" spans="1:17" s="25" customFormat="1">
      <c r="A371" s="25">
        <v>370</v>
      </c>
      <c r="B371" s="40">
        <v>5.12</v>
      </c>
      <c r="C371" s="15" t="s">
        <v>980</v>
      </c>
      <c r="D371" s="13" t="s">
        <v>983</v>
      </c>
      <c r="E371" s="5" t="s">
        <v>21</v>
      </c>
      <c r="F371" s="5" t="s">
        <v>21</v>
      </c>
      <c r="G371" s="5" t="s">
        <v>21</v>
      </c>
      <c r="H371" s="6" t="s">
        <v>52</v>
      </c>
      <c r="I371" s="44" t="s">
        <v>984</v>
      </c>
      <c r="J371" s="27" t="s">
        <v>23</v>
      </c>
      <c r="K371" s="7" t="s">
        <v>21</v>
      </c>
      <c r="L371" s="8"/>
      <c r="M371" s="26"/>
      <c r="N371" s="28"/>
      <c r="O371" s="28"/>
      <c r="P371" s="26"/>
      <c r="Q371" s="26"/>
    </row>
    <row r="372" spans="1:17" s="25" customFormat="1">
      <c r="A372" s="25">
        <v>371</v>
      </c>
      <c r="B372" s="40">
        <v>5.13</v>
      </c>
      <c r="C372" s="15" t="s">
        <v>985</v>
      </c>
      <c r="D372" s="13" t="s">
        <v>986</v>
      </c>
      <c r="E372" s="5" t="s">
        <v>21</v>
      </c>
      <c r="F372" s="5" t="s">
        <v>21</v>
      </c>
      <c r="G372" s="5" t="s">
        <v>21</v>
      </c>
      <c r="H372" s="6" t="s">
        <v>52</v>
      </c>
      <c r="I372" s="44" t="s">
        <v>987</v>
      </c>
      <c r="J372" s="7" t="s">
        <v>21</v>
      </c>
      <c r="K372" s="27" t="s">
        <v>23</v>
      </c>
      <c r="L372" s="26"/>
      <c r="M372" s="26"/>
      <c r="N372" s="33"/>
      <c r="O372" s="33"/>
      <c r="P372" s="26"/>
      <c r="Q372" s="26"/>
    </row>
    <row r="373" spans="1:17" s="25" customFormat="1">
      <c r="A373" s="25">
        <v>372</v>
      </c>
      <c r="B373" s="40"/>
      <c r="C373" s="15" t="s">
        <v>988</v>
      </c>
      <c r="D373" s="13"/>
      <c r="E373" s="5" t="s">
        <v>21</v>
      </c>
      <c r="F373" s="5" t="s">
        <v>21</v>
      </c>
      <c r="G373" s="5" t="s">
        <v>21</v>
      </c>
      <c r="H373" s="6"/>
      <c r="I373" s="44"/>
      <c r="J373" s="7" t="s">
        <v>21</v>
      </c>
      <c r="K373" s="27" t="s">
        <v>23</v>
      </c>
      <c r="L373" s="26"/>
      <c r="M373" s="26" t="s">
        <v>989</v>
      </c>
      <c r="N373" s="11" t="str">
        <f>CONCATENATE(C372,"==1 | inlist(",C372,",2,3,4,5,6,7,8) == 1| inlist(",C375,",1,2,3,4,5,6,7,8) == 1")</f>
        <v>u5_13a==1 | inlist(u5_13a,2,3,4,5,6,7,8) == 1| inlist(u5_13x,1,2,3,4,5,6,7,8) == 1</v>
      </c>
      <c r="O373" s="11" t="s">
        <v>990</v>
      </c>
      <c r="P373" s="26" t="s">
        <v>985</v>
      </c>
      <c r="Q373" s="26"/>
    </row>
    <row r="374" spans="1:17" s="25" customFormat="1">
      <c r="A374" s="25">
        <v>373</v>
      </c>
      <c r="B374" s="40"/>
      <c r="C374" s="15" t="s">
        <v>991</v>
      </c>
      <c r="D374" s="13" t="s">
        <v>992</v>
      </c>
      <c r="E374" s="5" t="s">
        <v>21</v>
      </c>
      <c r="F374" s="5" t="s">
        <v>21</v>
      </c>
      <c r="G374" s="5" t="s">
        <v>21</v>
      </c>
      <c r="H374" s="6" t="s">
        <v>52</v>
      </c>
      <c r="I374" s="44" t="s">
        <v>987</v>
      </c>
      <c r="J374" s="7" t="s">
        <v>21</v>
      </c>
      <c r="K374" s="27" t="s">
        <v>23</v>
      </c>
      <c r="L374" s="26"/>
      <c r="M374" s="26"/>
      <c r="N374" s="28"/>
      <c r="O374" s="28"/>
      <c r="P374" s="26"/>
      <c r="Q374" s="26"/>
    </row>
    <row r="375" spans="1:17" s="25" customFormat="1">
      <c r="A375" s="25">
        <v>374</v>
      </c>
      <c r="B375" s="40"/>
      <c r="C375" s="15" t="s">
        <v>989</v>
      </c>
      <c r="D375" s="13" t="s">
        <v>993</v>
      </c>
      <c r="E375" s="5" t="s">
        <v>21</v>
      </c>
      <c r="F375" s="5" t="s">
        <v>21</v>
      </c>
      <c r="G375" s="5" t="s">
        <v>21</v>
      </c>
      <c r="H375" s="6" t="s">
        <v>22</v>
      </c>
      <c r="I375" s="44"/>
      <c r="J375" s="27" t="s">
        <v>23</v>
      </c>
      <c r="K375" s="27" t="s">
        <v>23</v>
      </c>
      <c r="L375" s="26"/>
      <c r="M375" s="26"/>
      <c r="N375" s="28"/>
      <c r="O375" s="28"/>
      <c r="P375" s="26"/>
      <c r="Q375" s="26"/>
    </row>
    <row r="376" spans="1:17" s="25" customFormat="1">
      <c r="A376" s="25">
        <v>375</v>
      </c>
      <c r="B376" s="40">
        <v>5.14</v>
      </c>
      <c r="C376" s="15" t="s">
        <v>994</v>
      </c>
      <c r="D376" s="13" t="s">
        <v>995</v>
      </c>
      <c r="E376" s="5" t="s">
        <v>21</v>
      </c>
      <c r="F376" s="5" t="s">
        <v>21</v>
      </c>
      <c r="G376" s="5" t="s">
        <v>21</v>
      </c>
      <c r="H376" s="6" t="s">
        <v>52</v>
      </c>
      <c r="I376" s="44" t="s">
        <v>53</v>
      </c>
      <c r="J376" s="27" t="s">
        <v>23</v>
      </c>
      <c r="K376" s="27" t="s">
        <v>23</v>
      </c>
      <c r="L376" s="26"/>
      <c r="M376" s="26"/>
      <c r="N376" s="28"/>
      <c r="O376" s="28"/>
      <c r="P376" s="26"/>
      <c r="Q376" s="26"/>
    </row>
    <row r="377" spans="1:17" s="25" customFormat="1">
      <c r="B377" s="40"/>
      <c r="C377" s="15"/>
      <c r="E377" s="16"/>
      <c r="F377" s="16"/>
      <c r="G377" s="16"/>
      <c r="I377" s="44"/>
      <c r="N377" s="33"/>
      <c r="O377" s="33"/>
    </row>
    <row r="378" spans="1:17" s="25" customFormat="1">
      <c r="A378"/>
      <c r="B378" s="41"/>
      <c r="C378"/>
      <c r="D378"/>
      <c r="E378" s="50"/>
      <c r="F378" s="50"/>
      <c r="G378" s="50"/>
      <c r="H378"/>
      <c r="I378" s="47"/>
      <c r="J378"/>
      <c r="K378"/>
      <c r="L378"/>
      <c r="M378"/>
      <c r="N378" s="33"/>
      <c r="O378" s="33"/>
    </row>
    <row r="379" spans="1:17" s="25" customFormat="1">
      <c r="A379"/>
      <c r="B379" s="41"/>
      <c r="C379"/>
      <c r="D379"/>
      <c r="E379" s="50"/>
      <c r="F379" s="50"/>
      <c r="G379" s="50"/>
      <c r="H379"/>
      <c r="I379" s="47"/>
      <c r="J379"/>
      <c r="K379"/>
      <c r="L379"/>
      <c r="M379"/>
      <c r="N379" s="33"/>
      <c r="O379" s="33"/>
    </row>
    <row r="380" spans="1:17" s="25" customFormat="1">
      <c r="A380"/>
      <c r="B380" s="41"/>
      <c r="C380"/>
      <c r="D380"/>
      <c r="E380" s="50"/>
      <c r="F380" s="50"/>
      <c r="G380" s="50"/>
      <c r="H380"/>
      <c r="I380" s="47"/>
      <c r="J380"/>
      <c r="K380"/>
      <c r="L380"/>
      <c r="M380"/>
      <c r="N380" s="33"/>
      <c r="O380" s="33"/>
    </row>
    <row r="381" spans="1:17" s="25" customFormat="1">
      <c r="A381"/>
      <c r="B381" s="41"/>
      <c r="C381"/>
      <c r="D381"/>
      <c r="E381" s="50"/>
      <c r="F381" s="50"/>
      <c r="G381" s="50"/>
      <c r="H381"/>
      <c r="I381" s="47"/>
      <c r="J381"/>
      <c r="K381"/>
      <c r="L381"/>
      <c r="M381"/>
      <c r="N381" s="33"/>
      <c r="O381" s="33"/>
    </row>
    <row r="382" spans="1:17" s="25" customFormat="1">
      <c r="A382"/>
      <c r="B382" s="41"/>
      <c r="C382"/>
      <c r="D382"/>
      <c r="E382" s="50"/>
      <c r="F382" s="50"/>
      <c r="G382" s="50"/>
      <c r="H382"/>
      <c r="I382" s="47"/>
      <c r="J382"/>
      <c r="K382"/>
      <c r="L382"/>
      <c r="M382"/>
      <c r="N382" s="33"/>
      <c r="O382" s="33"/>
    </row>
    <row r="383" spans="1:17" s="25" customFormat="1">
      <c r="A383"/>
      <c r="B383" s="41"/>
      <c r="C383"/>
      <c r="D383"/>
      <c r="E383" s="50"/>
      <c r="F383" s="50"/>
      <c r="G383" s="50"/>
      <c r="H383"/>
      <c r="I383" s="47"/>
      <c r="J383"/>
      <c r="K383"/>
      <c r="L383"/>
      <c r="M383"/>
      <c r="N383" s="33"/>
      <c r="O383" s="33"/>
    </row>
    <row r="384" spans="1:17" s="25" customFormat="1">
      <c r="A384"/>
      <c r="B384" s="41"/>
      <c r="C384"/>
      <c r="D384"/>
      <c r="E384" s="50"/>
      <c r="F384" s="50"/>
      <c r="G384" s="50"/>
      <c r="H384"/>
      <c r="I384" s="47"/>
      <c r="J384"/>
      <c r="K384"/>
      <c r="L384"/>
      <c r="M384"/>
      <c r="N384" s="33"/>
      <c r="O384" s="33"/>
    </row>
    <row r="385" spans="1:18" s="25" customFormat="1">
      <c r="A385"/>
      <c r="B385" s="41"/>
      <c r="C385"/>
      <c r="D385"/>
      <c r="E385" s="50"/>
      <c r="F385" s="50"/>
      <c r="G385" s="50"/>
      <c r="H385"/>
      <c r="I385" s="47"/>
      <c r="J385"/>
      <c r="K385"/>
      <c r="L385"/>
      <c r="M385"/>
      <c r="N385" s="33"/>
      <c r="O385" s="33"/>
    </row>
    <row r="386" spans="1:18" s="25" customFormat="1">
      <c r="A386"/>
      <c r="B386" s="41"/>
      <c r="C386"/>
      <c r="D386"/>
      <c r="E386" s="50"/>
      <c r="F386" s="50"/>
      <c r="G386" s="50"/>
      <c r="H386"/>
      <c r="I386" s="47"/>
      <c r="J386"/>
      <c r="K386"/>
      <c r="L386"/>
      <c r="M386"/>
      <c r="N386" s="33"/>
      <c r="O386" s="33"/>
    </row>
    <row r="387" spans="1:18" s="25" customFormat="1">
      <c r="A387"/>
      <c r="B387" s="41"/>
      <c r="C387"/>
      <c r="D387"/>
      <c r="E387" s="50"/>
      <c r="F387" s="50"/>
      <c r="G387" s="50"/>
      <c r="H387"/>
      <c r="I387" s="47"/>
      <c r="J387"/>
      <c r="K387"/>
      <c r="L387"/>
      <c r="M387"/>
      <c r="N387" s="33"/>
      <c r="O387" s="33"/>
    </row>
    <row r="388" spans="1:18" s="25" customFormat="1">
      <c r="A388"/>
      <c r="B388" s="41"/>
      <c r="C388"/>
      <c r="D388"/>
      <c r="E388" s="50"/>
      <c r="F388" s="50"/>
      <c r="G388" s="50"/>
      <c r="H388"/>
      <c r="I388" s="47"/>
      <c r="J388"/>
      <c r="K388"/>
      <c r="L388"/>
      <c r="M388"/>
      <c r="N388" s="33"/>
      <c r="O388" s="33"/>
    </row>
    <row r="389" spans="1:18" s="25" customFormat="1">
      <c r="A389"/>
      <c r="B389" s="41"/>
      <c r="C389"/>
      <c r="D389"/>
      <c r="E389" s="50"/>
      <c r="F389" s="50"/>
      <c r="G389" s="50"/>
      <c r="H389"/>
      <c r="I389" s="47"/>
      <c r="J389"/>
      <c r="K389"/>
      <c r="L389"/>
      <c r="M389"/>
      <c r="N389" s="33"/>
      <c r="O389" s="33"/>
    </row>
    <row r="390" spans="1:18" s="25" customFormat="1">
      <c r="A390"/>
      <c r="B390" s="41"/>
      <c r="C390"/>
      <c r="D390"/>
      <c r="E390" s="50"/>
      <c r="F390" s="50"/>
      <c r="G390" s="50"/>
      <c r="H390"/>
      <c r="I390" s="47"/>
      <c r="J390"/>
      <c r="K390"/>
      <c r="L390"/>
      <c r="M390"/>
      <c r="N390" s="33"/>
      <c r="O390" s="33"/>
    </row>
    <row r="391" spans="1:18" s="33" customFormat="1">
      <c r="A391"/>
      <c r="B391" s="41"/>
      <c r="C391"/>
      <c r="D391"/>
      <c r="E391" s="50"/>
      <c r="F391" s="50"/>
      <c r="G391" s="50"/>
      <c r="H391"/>
      <c r="I391" s="47"/>
      <c r="J391"/>
      <c r="K391"/>
      <c r="L391"/>
      <c r="M391"/>
      <c r="P391" s="25"/>
      <c r="Q391" s="25"/>
      <c r="R391" s="25"/>
    </row>
    <row r="392" spans="1:18" s="33" customFormat="1">
      <c r="A392"/>
      <c r="B392" s="41"/>
      <c r="C392"/>
      <c r="D392"/>
      <c r="E392" s="50"/>
      <c r="F392" s="50"/>
      <c r="G392" s="50"/>
      <c r="H392"/>
      <c r="I392" s="47"/>
      <c r="J392"/>
      <c r="K392"/>
      <c r="L392"/>
      <c r="M392"/>
      <c r="P392" s="25"/>
      <c r="Q392" s="25"/>
      <c r="R392" s="25"/>
    </row>
    <row r="393" spans="1:18" s="33" customFormat="1">
      <c r="A393"/>
      <c r="B393" s="41"/>
      <c r="C393"/>
      <c r="D393"/>
      <c r="E393" s="50"/>
      <c r="F393" s="50"/>
      <c r="G393" s="50"/>
      <c r="H393"/>
      <c r="I393" s="47"/>
      <c r="J393"/>
      <c r="K393"/>
      <c r="L393"/>
      <c r="M393"/>
      <c r="P393" s="25"/>
      <c r="Q393" s="25"/>
      <c r="R393" s="25"/>
    </row>
    <row r="394" spans="1:18" s="33" customFormat="1">
      <c r="A394"/>
      <c r="B394" s="41"/>
      <c r="C394"/>
      <c r="D394"/>
      <c r="E394" s="50"/>
      <c r="F394" s="50"/>
      <c r="G394" s="50"/>
      <c r="H394"/>
      <c r="I394" s="47"/>
      <c r="J394"/>
      <c r="K394"/>
      <c r="L394"/>
      <c r="M394"/>
      <c r="P394" s="25"/>
      <c r="Q394" s="25"/>
      <c r="R394" s="25"/>
    </row>
    <row r="395" spans="1:18" s="33" customFormat="1">
      <c r="A395"/>
      <c r="B395" s="41"/>
      <c r="C395"/>
      <c r="D395"/>
      <c r="E395" s="50"/>
      <c r="F395" s="50"/>
      <c r="G395" s="50"/>
      <c r="H395"/>
      <c r="I395" s="47"/>
      <c r="J395"/>
      <c r="K395"/>
      <c r="L395"/>
      <c r="M395"/>
      <c r="P395" s="25"/>
      <c r="Q395" s="25"/>
      <c r="R395" s="25"/>
    </row>
    <row r="396" spans="1:18" s="33" customFormat="1">
      <c r="A396"/>
      <c r="B396" s="41"/>
      <c r="C396"/>
      <c r="D396"/>
      <c r="E396" s="50"/>
      <c r="F396" s="50"/>
      <c r="G396" s="50"/>
      <c r="H396"/>
      <c r="I396" s="47"/>
      <c r="J396"/>
      <c r="K396"/>
      <c r="L396"/>
      <c r="M396"/>
      <c r="P396" s="25"/>
      <c r="Q396" s="25"/>
      <c r="R396" s="25"/>
    </row>
    <row r="397" spans="1:18" s="33" customFormat="1">
      <c r="A397"/>
      <c r="B397" s="41"/>
      <c r="C397"/>
      <c r="D397"/>
      <c r="E397" s="50"/>
      <c r="F397" s="50"/>
      <c r="G397" s="50"/>
      <c r="H397"/>
      <c r="I397" s="47"/>
      <c r="J397"/>
      <c r="K397"/>
      <c r="L397"/>
      <c r="M397"/>
      <c r="P397" s="25"/>
      <c r="Q397" s="25"/>
      <c r="R397" s="25"/>
    </row>
    <row r="398" spans="1:18" s="33" customFormat="1">
      <c r="A398"/>
      <c r="B398" s="41"/>
      <c r="C398"/>
      <c r="D398"/>
      <c r="E398" s="50"/>
      <c r="F398" s="50"/>
      <c r="G398" s="50"/>
      <c r="H398"/>
      <c r="I398" s="47"/>
      <c r="J398"/>
      <c r="K398"/>
      <c r="L398"/>
      <c r="M398"/>
      <c r="P398" s="25"/>
      <c r="Q398" s="25"/>
      <c r="R398" s="25"/>
    </row>
    <row r="399" spans="1:18" s="33" customFormat="1">
      <c r="A399"/>
      <c r="B399" s="41"/>
      <c r="C399"/>
      <c r="D399"/>
      <c r="E399" s="50"/>
      <c r="F399" s="50"/>
      <c r="G399" s="50"/>
      <c r="H399"/>
      <c r="I399" s="47"/>
      <c r="J399"/>
      <c r="K399"/>
      <c r="L399"/>
      <c r="M399"/>
      <c r="P399" s="25"/>
      <c r="Q399" s="25"/>
      <c r="R399" s="25"/>
    </row>
    <row r="400" spans="1:18" s="33" customFormat="1">
      <c r="A400"/>
      <c r="B400" s="41"/>
      <c r="C400"/>
      <c r="D400"/>
      <c r="E400" s="50"/>
      <c r="F400" s="50"/>
      <c r="G400" s="50"/>
      <c r="H400"/>
      <c r="I400" s="47"/>
      <c r="J400"/>
      <c r="K400"/>
      <c r="L400"/>
      <c r="M400"/>
      <c r="P400" s="25"/>
      <c r="Q400" s="25"/>
      <c r="R400" s="25"/>
    </row>
    <row r="401" spans="1:18" s="33" customFormat="1">
      <c r="A401"/>
      <c r="B401" s="41"/>
      <c r="C401"/>
      <c r="D401"/>
      <c r="E401" s="50"/>
      <c r="F401" s="50"/>
      <c r="G401" s="50"/>
      <c r="H401"/>
      <c r="I401" s="47"/>
      <c r="J401"/>
      <c r="K401"/>
      <c r="L401"/>
      <c r="M401"/>
      <c r="P401" s="25"/>
      <c r="Q401" s="25"/>
      <c r="R401" s="25"/>
    </row>
    <row r="402" spans="1:18" s="33" customFormat="1">
      <c r="A402"/>
      <c r="B402" s="41"/>
      <c r="C402"/>
      <c r="D402"/>
      <c r="E402" s="50"/>
      <c r="F402" s="50"/>
      <c r="G402" s="50"/>
      <c r="H402"/>
      <c r="I402" s="47"/>
      <c r="J402"/>
      <c r="K402"/>
      <c r="L402"/>
      <c r="M402"/>
      <c r="P402" s="25"/>
      <c r="Q402" s="25"/>
      <c r="R402" s="25"/>
    </row>
    <row r="403" spans="1:18" s="33" customFormat="1">
      <c r="A403"/>
      <c r="B403" s="41"/>
      <c r="C403"/>
      <c r="D403"/>
      <c r="E403" s="50"/>
      <c r="F403" s="50"/>
      <c r="G403" s="50"/>
      <c r="H403"/>
      <c r="I403" s="47"/>
      <c r="J403"/>
      <c r="K403"/>
      <c r="L403"/>
      <c r="M403"/>
      <c r="P403" s="25"/>
      <c r="Q403" s="25"/>
      <c r="R403" s="25"/>
    </row>
    <row r="404" spans="1:18" s="33" customFormat="1">
      <c r="A404"/>
      <c r="B404" s="41"/>
      <c r="C404"/>
      <c r="D404"/>
      <c r="E404" s="50"/>
      <c r="F404" s="50"/>
      <c r="G404" s="50"/>
      <c r="H404"/>
      <c r="I404" s="47"/>
      <c r="J404"/>
      <c r="K404"/>
      <c r="L404"/>
      <c r="M404"/>
      <c r="P404" s="25"/>
      <c r="Q404" s="25"/>
      <c r="R404" s="25"/>
    </row>
    <row r="405" spans="1:18" s="33" customFormat="1">
      <c r="A405"/>
      <c r="B405" s="41"/>
      <c r="C405"/>
      <c r="D405"/>
      <c r="E405" s="50"/>
      <c r="F405" s="50"/>
      <c r="G405" s="50"/>
      <c r="H405"/>
      <c r="I405" s="47"/>
      <c r="J405"/>
      <c r="K405"/>
      <c r="L405"/>
      <c r="M405"/>
      <c r="P405" s="25"/>
      <c r="Q405" s="25"/>
      <c r="R405" s="25"/>
    </row>
    <row r="406" spans="1:18" s="33" customFormat="1">
      <c r="A406"/>
      <c r="B406" s="41"/>
      <c r="C406"/>
      <c r="D406"/>
      <c r="E406" s="50"/>
      <c r="F406" s="50"/>
      <c r="G406" s="50"/>
      <c r="H406"/>
      <c r="I406" s="47"/>
      <c r="J406"/>
      <c r="K406"/>
      <c r="L406"/>
      <c r="M406"/>
      <c r="P406" s="25"/>
      <c r="Q406" s="25"/>
      <c r="R406" s="25"/>
    </row>
    <row r="407" spans="1:18" s="33" customFormat="1">
      <c r="A407"/>
      <c r="B407" s="41"/>
      <c r="C407"/>
      <c r="D407"/>
      <c r="E407" s="50"/>
      <c r="F407" s="50"/>
      <c r="G407" s="50"/>
      <c r="H407"/>
      <c r="I407" s="47"/>
      <c r="J407"/>
      <c r="K407"/>
      <c r="L407"/>
      <c r="M407"/>
      <c r="P407" s="25"/>
      <c r="Q407" s="25"/>
      <c r="R407" s="25"/>
    </row>
    <row r="408" spans="1:18" s="33" customFormat="1">
      <c r="A408"/>
      <c r="B408" s="41"/>
      <c r="C408"/>
      <c r="D408"/>
      <c r="E408" s="50"/>
      <c r="F408" s="50"/>
      <c r="G408" s="50"/>
      <c r="H408"/>
      <c r="I408" s="47"/>
      <c r="J408"/>
      <c r="K408"/>
      <c r="L408"/>
      <c r="M408"/>
      <c r="P408" s="25"/>
      <c r="Q408" s="25"/>
      <c r="R408" s="25"/>
    </row>
    <row r="409" spans="1:18" s="33" customFormat="1">
      <c r="A409"/>
      <c r="B409" s="41"/>
      <c r="C409"/>
      <c r="D409"/>
      <c r="E409" s="50"/>
      <c r="F409" s="50"/>
      <c r="G409" s="50"/>
      <c r="H409"/>
      <c r="I409" s="47"/>
      <c r="J409"/>
      <c r="K409"/>
      <c r="L409"/>
      <c r="M409"/>
      <c r="P409" s="25"/>
      <c r="Q409" s="25"/>
      <c r="R409" s="25"/>
    </row>
    <row r="410" spans="1:18" s="33" customFormat="1">
      <c r="A410"/>
      <c r="B410" s="41"/>
      <c r="C410"/>
      <c r="D410"/>
      <c r="E410" s="50"/>
      <c r="F410" s="50"/>
      <c r="G410" s="50"/>
      <c r="H410"/>
      <c r="I410" s="47"/>
      <c r="J410"/>
      <c r="K410"/>
      <c r="L410"/>
      <c r="M410"/>
      <c r="P410" s="25"/>
      <c r="Q410" s="25"/>
      <c r="R410" s="25"/>
    </row>
    <row r="411" spans="1:18" s="33" customFormat="1">
      <c r="A411"/>
      <c r="B411" s="41"/>
      <c r="C411"/>
      <c r="D411"/>
      <c r="E411" s="50"/>
      <c r="F411" s="50"/>
      <c r="G411" s="50"/>
      <c r="H411"/>
      <c r="I411" s="47"/>
      <c r="J411"/>
      <c r="K411"/>
      <c r="L411"/>
      <c r="M411"/>
      <c r="P411" s="25"/>
      <c r="Q411" s="25"/>
      <c r="R411" s="25"/>
    </row>
    <row r="412" spans="1:18" s="33" customFormat="1">
      <c r="A412"/>
      <c r="B412" s="41"/>
      <c r="C412"/>
      <c r="D412"/>
      <c r="E412" s="50"/>
      <c r="F412" s="50"/>
      <c r="G412" s="50"/>
      <c r="H412"/>
      <c r="I412" s="47"/>
      <c r="J412"/>
      <c r="K412"/>
      <c r="L412"/>
      <c r="M412"/>
      <c r="P412" s="25"/>
      <c r="Q412" s="25"/>
      <c r="R412" s="25"/>
    </row>
    <row r="413" spans="1:18" s="33" customFormat="1">
      <c r="A413"/>
      <c r="B413" s="41"/>
      <c r="C413"/>
      <c r="D413"/>
      <c r="E413" s="50"/>
      <c r="F413" s="50"/>
      <c r="G413" s="50"/>
      <c r="H413"/>
      <c r="I413" s="47"/>
      <c r="J413"/>
      <c r="K413"/>
      <c r="L413"/>
      <c r="M413"/>
      <c r="P413" s="25"/>
      <c r="Q413" s="25"/>
      <c r="R413" s="25"/>
    </row>
    <row r="414" spans="1:18" s="33" customFormat="1">
      <c r="A414"/>
      <c r="B414" s="41"/>
      <c r="C414"/>
      <c r="D414"/>
      <c r="E414" s="50"/>
      <c r="F414" s="50"/>
      <c r="G414" s="50"/>
      <c r="H414"/>
      <c r="I414" s="47"/>
      <c r="J414"/>
      <c r="K414"/>
      <c r="L414"/>
      <c r="M414"/>
      <c r="P414" s="25"/>
      <c r="Q414" s="25"/>
      <c r="R414" s="25"/>
    </row>
    <row r="415" spans="1:18" s="33" customFormat="1">
      <c r="A415"/>
      <c r="B415" s="41"/>
      <c r="C415"/>
      <c r="D415"/>
      <c r="E415" s="50"/>
      <c r="F415" s="50"/>
      <c r="G415" s="50"/>
      <c r="H415"/>
      <c r="I415" s="47"/>
      <c r="J415"/>
      <c r="K415"/>
      <c r="L415"/>
      <c r="M415"/>
      <c r="P415" s="25"/>
      <c r="Q415" s="25"/>
      <c r="R415" s="25"/>
    </row>
    <row r="416" spans="1:18" s="33" customFormat="1">
      <c r="A416"/>
      <c r="B416" s="41"/>
      <c r="C416"/>
      <c r="D416"/>
      <c r="E416" s="50"/>
      <c r="F416" s="50"/>
      <c r="G416" s="50"/>
      <c r="H416"/>
      <c r="I416" s="47"/>
      <c r="J416"/>
      <c r="K416"/>
      <c r="L416"/>
      <c r="M416"/>
      <c r="P416" s="25"/>
      <c r="Q416" s="25"/>
      <c r="R416" s="25"/>
    </row>
    <row r="417" spans="1:18" s="33" customFormat="1">
      <c r="A417"/>
      <c r="B417" s="41"/>
      <c r="C417"/>
      <c r="D417"/>
      <c r="E417" s="50"/>
      <c r="F417" s="50"/>
      <c r="G417" s="50"/>
      <c r="H417"/>
      <c r="I417" s="47"/>
      <c r="J417"/>
      <c r="K417"/>
      <c r="L417"/>
      <c r="M417"/>
      <c r="P417" s="25"/>
      <c r="Q417" s="25"/>
      <c r="R417" s="25"/>
    </row>
    <row r="418" spans="1:18" s="33" customFormat="1">
      <c r="A418"/>
      <c r="B418" s="41"/>
      <c r="C418"/>
      <c r="D418"/>
      <c r="E418" s="50"/>
      <c r="F418" s="50"/>
      <c r="G418" s="50"/>
      <c r="H418"/>
      <c r="I418" s="47"/>
      <c r="J418"/>
      <c r="K418"/>
      <c r="L418"/>
      <c r="M418"/>
      <c r="P418" s="25"/>
      <c r="Q418" s="25"/>
      <c r="R418" s="25"/>
    </row>
    <row r="419" spans="1:18" s="33" customFormat="1">
      <c r="A419"/>
      <c r="B419" s="41"/>
      <c r="C419"/>
      <c r="D419"/>
      <c r="E419" s="50"/>
      <c r="F419" s="50"/>
      <c r="G419" s="50"/>
      <c r="H419"/>
      <c r="I419" s="47"/>
      <c r="J419"/>
      <c r="K419"/>
      <c r="L419"/>
      <c r="M419"/>
      <c r="P419" s="25"/>
      <c r="Q419" s="25"/>
      <c r="R419" s="25"/>
    </row>
    <row r="420" spans="1:18" s="33" customFormat="1">
      <c r="A420"/>
      <c r="B420" s="41"/>
      <c r="C420"/>
      <c r="D420"/>
      <c r="E420" s="50"/>
      <c r="F420" s="50"/>
      <c r="G420" s="50"/>
      <c r="H420"/>
      <c r="I420" s="47"/>
      <c r="J420"/>
      <c r="K420"/>
      <c r="L420"/>
      <c r="M420"/>
      <c r="P420" s="25"/>
      <c r="Q420" s="25"/>
      <c r="R420" s="25"/>
    </row>
    <row r="421" spans="1:18" s="33" customFormat="1">
      <c r="A421"/>
      <c r="B421" s="41"/>
      <c r="C421"/>
      <c r="D421"/>
      <c r="E421" s="50"/>
      <c r="F421" s="50"/>
      <c r="G421" s="50"/>
      <c r="H421"/>
      <c r="I421" s="47"/>
      <c r="J421"/>
      <c r="K421"/>
      <c r="L421"/>
      <c r="M421"/>
      <c r="P421" s="25"/>
      <c r="Q421" s="25"/>
      <c r="R421" s="25"/>
    </row>
    <row r="422" spans="1:18" s="33" customFormat="1">
      <c r="A422"/>
      <c r="B422" s="41"/>
      <c r="C422"/>
      <c r="D422"/>
      <c r="E422" s="50"/>
      <c r="F422" s="50"/>
      <c r="G422" s="50"/>
      <c r="H422"/>
      <c r="I422" s="47"/>
      <c r="J422"/>
      <c r="K422"/>
      <c r="L422"/>
      <c r="M422"/>
      <c r="P422" s="25"/>
      <c r="Q422" s="25"/>
      <c r="R422" s="25"/>
    </row>
    <row r="423" spans="1:18" s="33" customFormat="1">
      <c r="A423"/>
      <c r="B423" s="41"/>
      <c r="C423"/>
      <c r="D423"/>
      <c r="E423" s="50"/>
      <c r="F423" s="50"/>
      <c r="G423" s="50"/>
      <c r="H423"/>
      <c r="I423" s="47"/>
      <c r="J423"/>
      <c r="K423"/>
      <c r="L423"/>
      <c r="M423"/>
      <c r="P423" s="25"/>
      <c r="Q423" s="25"/>
      <c r="R423" s="25"/>
    </row>
    <row r="424" spans="1:18" s="33" customFormat="1">
      <c r="A424"/>
      <c r="B424" s="41"/>
      <c r="C424"/>
      <c r="D424"/>
      <c r="E424" s="50"/>
      <c r="F424" s="50"/>
      <c r="G424" s="50"/>
      <c r="H424"/>
      <c r="I424" s="47"/>
      <c r="J424"/>
      <c r="K424"/>
      <c r="L424"/>
      <c r="M424"/>
      <c r="P424" s="25"/>
      <c r="Q424" s="25"/>
      <c r="R424" s="25"/>
    </row>
    <row r="425" spans="1:18" s="33" customFormat="1">
      <c r="A425"/>
      <c r="B425" s="41"/>
      <c r="C425"/>
      <c r="D425"/>
      <c r="E425" s="50"/>
      <c r="F425" s="50"/>
      <c r="G425" s="50"/>
      <c r="H425"/>
      <c r="I425" s="47"/>
      <c r="J425"/>
      <c r="K425"/>
      <c r="L425"/>
      <c r="M425"/>
      <c r="P425" s="25"/>
      <c r="Q425" s="25"/>
      <c r="R425" s="25"/>
    </row>
    <row r="426" spans="1:18" s="33" customFormat="1">
      <c r="A426"/>
      <c r="B426" s="41"/>
      <c r="C426"/>
      <c r="D426"/>
      <c r="E426" s="50"/>
      <c r="F426" s="50"/>
      <c r="G426" s="50"/>
      <c r="H426"/>
      <c r="I426" s="47"/>
      <c r="J426"/>
      <c r="K426"/>
      <c r="L426"/>
      <c r="M426"/>
      <c r="P426" s="25"/>
      <c r="Q426" s="25"/>
      <c r="R426" s="25"/>
    </row>
    <row r="427" spans="1:18" s="33" customFormat="1">
      <c r="A427"/>
      <c r="B427" s="41"/>
      <c r="C427"/>
      <c r="D427"/>
      <c r="E427" s="50"/>
      <c r="F427" s="50"/>
      <c r="G427" s="50"/>
      <c r="H427"/>
      <c r="I427" s="47"/>
      <c r="J427"/>
      <c r="K427"/>
      <c r="L427"/>
      <c r="M427"/>
      <c r="P427" s="25"/>
      <c r="Q427" s="25"/>
      <c r="R427" s="25"/>
    </row>
    <row r="428" spans="1:18" s="33" customFormat="1">
      <c r="A428"/>
      <c r="B428" s="41"/>
      <c r="C428"/>
      <c r="D428"/>
      <c r="E428" s="50"/>
      <c r="F428" s="50"/>
      <c r="G428" s="50"/>
      <c r="H428"/>
      <c r="I428" s="47"/>
      <c r="J428"/>
      <c r="K428"/>
      <c r="L428"/>
      <c r="M428"/>
      <c r="P428" s="25"/>
      <c r="Q428" s="25"/>
      <c r="R428" s="25"/>
    </row>
    <row r="429" spans="1:18" s="33" customFormat="1">
      <c r="A429"/>
      <c r="B429" s="41"/>
      <c r="C429"/>
      <c r="D429"/>
      <c r="E429" s="50"/>
      <c r="F429" s="50"/>
      <c r="G429" s="50"/>
      <c r="H429"/>
      <c r="I429" s="47"/>
      <c r="J429"/>
      <c r="K429"/>
      <c r="L429"/>
      <c r="M429"/>
      <c r="P429" s="25"/>
      <c r="Q429" s="25"/>
      <c r="R429" s="25"/>
    </row>
    <row r="430" spans="1:18" s="33" customFormat="1">
      <c r="A430"/>
      <c r="B430" s="41"/>
      <c r="C430"/>
      <c r="D430"/>
      <c r="E430" s="50"/>
      <c r="F430" s="50"/>
      <c r="G430" s="50"/>
      <c r="H430"/>
      <c r="I430" s="47"/>
      <c r="J430"/>
      <c r="K430"/>
      <c r="L430"/>
      <c r="M430"/>
      <c r="P430" s="25"/>
      <c r="Q430" s="25"/>
      <c r="R430" s="25"/>
    </row>
    <row r="431" spans="1:18" s="33" customFormat="1">
      <c r="A431"/>
      <c r="B431" s="41"/>
      <c r="C431"/>
      <c r="D431"/>
      <c r="E431" s="50"/>
      <c r="F431" s="50"/>
      <c r="G431" s="50"/>
      <c r="H431"/>
      <c r="I431" s="47"/>
      <c r="J431"/>
      <c r="K431"/>
      <c r="L431"/>
      <c r="M431"/>
      <c r="P431" s="25"/>
      <c r="Q431" s="25"/>
      <c r="R431" s="25"/>
    </row>
    <row r="432" spans="1:18" s="33" customFormat="1">
      <c r="A432"/>
      <c r="B432" s="41"/>
      <c r="C432"/>
      <c r="D432"/>
      <c r="E432" s="50"/>
      <c r="F432" s="50"/>
      <c r="G432" s="50"/>
      <c r="H432"/>
      <c r="I432" s="47"/>
      <c r="J432"/>
      <c r="K432"/>
      <c r="L432"/>
      <c r="M432"/>
      <c r="P432" s="25"/>
      <c r="Q432" s="25"/>
      <c r="R432" s="25"/>
    </row>
    <row r="433" spans="1:18" s="33" customFormat="1">
      <c r="A433"/>
      <c r="B433" s="41"/>
      <c r="C433"/>
      <c r="D433"/>
      <c r="E433" s="50"/>
      <c r="F433" s="50"/>
      <c r="G433" s="50"/>
      <c r="H433"/>
      <c r="I433" s="47"/>
      <c r="J433"/>
      <c r="K433"/>
      <c r="L433"/>
      <c r="M433"/>
      <c r="P433" s="25"/>
      <c r="Q433" s="25"/>
      <c r="R433" s="25"/>
    </row>
    <row r="434" spans="1:18" s="33" customFormat="1">
      <c r="A434"/>
      <c r="B434" s="41"/>
      <c r="C434"/>
      <c r="D434"/>
      <c r="E434" s="50"/>
      <c r="F434" s="50"/>
      <c r="G434" s="50"/>
      <c r="H434"/>
      <c r="I434" s="47"/>
      <c r="J434"/>
      <c r="K434"/>
      <c r="L434"/>
      <c r="M434"/>
      <c r="P434" s="25"/>
      <c r="Q434" s="25"/>
      <c r="R434" s="25"/>
    </row>
    <row r="435" spans="1:18" s="33" customFormat="1">
      <c r="A435"/>
      <c r="B435" s="41"/>
      <c r="C435"/>
      <c r="D435"/>
      <c r="E435" s="50"/>
      <c r="F435" s="50"/>
      <c r="G435" s="50"/>
      <c r="H435"/>
      <c r="I435" s="47"/>
      <c r="J435"/>
      <c r="K435"/>
      <c r="L435"/>
      <c r="M435"/>
      <c r="P435" s="25"/>
      <c r="Q435" s="25"/>
      <c r="R435" s="25"/>
    </row>
    <row r="436" spans="1:18" s="33" customFormat="1">
      <c r="A436"/>
      <c r="B436" s="41"/>
      <c r="C436"/>
      <c r="D436"/>
      <c r="E436" s="50"/>
      <c r="F436" s="50"/>
      <c r="G436" s="50"/>
      <c r="H436"/>
      <c r="I436" s="47"/>
      <c r="J436"/>
      <c r="K436"/>
      <c r="L436"/>
      <c r="M436"/>
      <c r="P436" s="25"/>
      <c r="Q436" s="25"/>
      <c r="R436" s="25"/>
    </row>
    <row r="437" spans="1:18" s="33" customFormat="1">
      <c r="A437"/>
      <c r="B437" s="41"/>
      <c r="C437"/>
      <c r="D437"/>
      <c r="E437" s="50"/>
      <c r="F437" s="50"/>
      <c r="G437" s="50"/>
      <c r="H437"/>
      <c r="I437" s="47"/>
      <c r="J437"/>
      <c r="K437"/>
      <c r="L437"/>
      <c r="M437"/>
      <c r="P437" s="25"/>
      <c r="Q437" s="25"/>
      <c r="R437" s="25"/>
    </row>
    <row r="438" spans="1:18" s="33" customFormat="1">
      <c r="A438"/>
      <c r="B438" s="41"/>
      <c r="C438"/>
      <c r="D438"/>
      <c r="E438" s="50"/>
      <c r="F438" s="50"/>
      <c r="G438" s="50"/>
      <c r="H438"/>
      <c r="I438" s="47"/>
      <c r="J438"/>
      <c r="K438"/>
      <c r="L438"/>
      <c r="M438"/>
      <c r="P438" s="25"/>
      <c r="Q438" s="25"/>
      <c r="R438" s="25"/>
    </row>
    <row r="439" spans="1:18" s="33" customFormat="1">
      <c r="A439"/>
      <c r="B439" s="41"/>
      <c r="C439"/>
      <c r="D439"/>
      <c r="E439" s="50"/>
      <c r="F439" s="50"/>
      <c r="G439" s="50"/>
      <c r="H439"/>
      <c r="I439" s="47"/>
      <c r="J439"/>
      <c r="K439"/>
      <c r="L439"/>
      <c r="M439"/>
      <c r="P439" s="25"/>
      <c r="Q439" s="25"/>
      <c r="R439" s="25"/>
    </row>
    <row r="440" spans="1:18" s="33" customFormat="1">
      <c r="A440"/>
      <c r="B440" s="41"/>
      <c r="C440"/>
      <c r="D440"/>
      <c r="E440" s="50"/>
      <c r="F440" s="50"/>
      <c r="G440" s="50"/>
      <c r="H440"/>
      <c r="I440" s="47"/>
      <c r="J440"/>
      <c r="K440"/>
      <c r="L440"/>
      <c r="M440"/>
      <c r="P440" s="25"/>
      <c r="Q440" s="25"/>
      <c r="R440" s="25"/>
    </row>
    <row r="441" spans="1:18" s="33" customFormat="1">
      <c r="A441"/>
      <c r="B441" s="41"/>
      <c r="C441"/>
      <c r="D441"/>
      <c r="E441" s="50"/>
      <c r="F441" s="50"/>
      <c r="G441" s="50"/>
      <c r="H441"/>
      <c r="I441" s="47"/>
      <c r="J441"/>
      <c r="K441"/>
      <c r="L441"/>
      <c r="M441"/>
      <c r="P441" s="25"/>
      <c r="Q441" s="25"/>
      <c r="R441" s="25"/>
    </row>
    <row r="442" spans="1:18" s="33" customFormat="1">
      <c r="A442"/>
      <c r="B442" s="41"/>
      <c r="C442"/>
      <c r="D442"/>
      <c r="E442" s="50"/>
      <c r="F442" s="50"/>
      <c r="G442" s="50"/>
      <c r="H442"/>
      <c r="I442" s="47"/>
      <c r="J442"/>
      <c r="K442"/>
      <c r="L442"/>
      <c r="M442"/>
      <c r="P442" s="25"/>
      <c r="Q442" s="25"/>
      <c r="R442" s="25"/>
    </row>
    <row r="443" spans="1:18" s="33" customFormat="1">
      <c r="A443"/>
      <c r="B443" s="41"/>
      <c r="C443"/>
      <c r="D443"/>
      <c r="E443" s="50"/>
      <c r="F443" s="50"/>
      <c r="G443" s="50"/>
      <c r="H443"/>
      <c r="I443" s="47"/>
      <c r="J443"/>
      <c r="K443"/>
      <c r="L443"/>
      <c r="M443"/>
      <c r="P443" s="25"/>
      <c r="Q443" s="25"/>
      <c r="R443" s="25"/>
    </row>
    <row r="444" spans="1:18" s="33" customFormat="1">
      <c r="A444"/>
      <c r="B444" s="41"/>
      <c r="C444"/>
      <c r="D444"/>
      <c r="E444" s="50"/>
      <c r="F444" s="50"/>
      <c r="G444" s="50"/>
      <c r="H444"/>
      <c r="I444" s="47"/>
      <c r="J444"/>
      <c r="K444"/>
      <c r="L444"/>
      <c r="M444"/>
      <c r="P444" s="25"/>
      <c r="Q444" s="25"/>
      <c r="R444" s="25"/>
    </row>
    <row r="445" spans="1:18" s="33" customFormat="1">
      <c r="A445"/>
      <c r="B445" s="41"/>
      <c r="C445"/>
      <c r="D445"/>
      <c r="E445" s="50"/>
      <c r="F445" s="50"/>
      <c r="G445" s="50"/>
      <c r="H445"/>
      <c r="I445" s="47"/>
      <c r="J445"/>
      <c r="K445"/>
      <c r="L445"/>
      <c r="M445"/>
      <c r="P445" s="25"/>
      <c r="Q445" s="25"/>
      <c r="R445" s="25"/>
    </row>
    <row r="446" spans="1:18" s="33" customFormat="1">
      <c r="A446"/>
      <c r="B446" s="41"/>
      <c r="C446"/>
      <c r="D446"/>
      <c r="E446" s="50"/>
      <c r="F446" s="50"/>
      <c r="G446" s="50"/>
      <c r="H446"/>
      <c r="I446" s="47"/>
      <c r="J446"/>
      <c r="K446"/>
      <c r="L446"/>
      <c r="M446"/>
      <c r="P446" s="25"/>
      <c r="Q446" s="25"/>
      <c r="R446" s="25"/>
    </row>
    <row r="447" spans="1:18" s="33" customFormat="1">
      <c r="A447"/>
      <c r="B447" s="41"/>
      <c r="C447"/>
      <c r="D447"/>
      <c r="E447" s="50"/>
      <c r="F447" s="50"/>
      <c r="G447" s="50"/>
      <c r="H447"/>
      <c r="I447" s="47"/>
      <c r="J447"/>
      <c r="K447"/>
      <c r="L447"/>
      <c r="M447"/>
      <c r="P447" s="25"/>
      <c r="Q447" s="25"/>
      <c r="R447" s="25"/>
    </row>
    <row r="448" spans="1:18" s="33" customFormat="1">
      <c r="A448"/>
      <c r="B448" s="41"/>
      <c r="C448"/>
      <c r="D448"/>
      <c r="E448" s="50"/>
      <c r="F448" s="50"/>
      <c r="G448" s="50"/>
      <c r="H448"/>
      <c r="I448" s="47"/>
      <c r="J448"/>
      <c r="K448"/>
      <c r="L448"/>
      <c r="M448"/>
      <c r="P448" s="25"/>
      <c r="Q448" s="25"/>
      <c r="R448" s="25"/>
    </row>
    <row r="449" spans="1:18" s="33" customFormat="1">
      <c r="A449"/>
      <c r="B449" s="41"/>
      <c r="C449"/>
      <c r="D449"/>
      <c r="E449" s="50"/>
      <c r="F449" s="50"/>
      <c r="G449" s="50"/>
      <c r="H449"/>
      <c r="I449" s="47"/>
      <c r="J449"/>
      <c r="K449"/>
      <c r="L449"/>
      <c r="M449"/>
      <c r="P449" s="25"/>
      <c r="Q449" s="25"/>
      <c r="R449" s="25"/>
    </row>
    <row r="450" spans="1:18" s="33" customFormat="1">
      <c r="A450"/>
      <c r="B450" s="41"/>
      <c r="C450"/>
      <c r="D450"/>
      <c r="E450" s="50"/>
      <c r="F450" s="50"/>
      <c r="G450" s="50"/>
      <c r="H450"/>
      <c r="I450" s="47"/>
      <c r="J450"/>
      <c r="K450"/>
      <c r="L450"/>
      <c r="M450"/>
      <c r="P450" s="25"/>
      <c r="Q450" s="25"/>
      <c r="R450" s="25"/>
    </row>
    <row r="451" spans="1:18" s="33" customFormat="1">
      <c r="A451"/>
      <c r="B451" s="41"/>
      <c r="C451"/>
      <c r="D451"/>
      <c r="E451" s="50"/>
      <c r="F451" s="50"/>
      <c r="G451" s="50"/>
      <c r="H451"/>
      <c r="I451" s="47"/>
      <c r="J451"/>
      <c r="K451"/>
      <c r="L451"/>
      <c r="M451"/>
      <c r="P451" s="25"/>
      <c r="Q451" s="25"/>
      <c r="R451" s="25"/>
    </row>
    <row r="452" spans="1:18" s="33" customFormat="1">
      <c r="A452"/>
      <c r="B452" s="41"/>
      <c r="C452"/>
      <c r="D452"/>
      <c r="E452" s="50"/>
      <c r="F452" s="50"/>
      <c r="G452" s="50"/>
      <c r="H452"/>
      <c r="I452" s="47"/>
      <c r="J452"/>
      <c r="K452"/>
      <c r="L452"/>
      <c r="M452"/>
      <c r="P452" s="25"/>
      <c r="Q452" s="25"/>
      <c r="R452" s="25"/>
    </row>
    <row r="453" spans="1:18" s="33" customFormat="1">
      <c r="A453"/>
      <c r="B453" s="41"/>
      <c r="C453"/>
      <c r="D453"/>
      <c r="E453" s="50"/>
      <c r="F453" s="50"/>
      <c r="G453" s="50"/>
      <c r="H453"/>
      <c r="I453" s="47"/>
      <c r="J453"/>
      <c r="K453"/>
      <c r="L453"/>
      <c r="M453"/>
      <c r="P453" s="25"/>
      <c r="Q453" s="25"/>
      <c r="R453" s="25"/>
    </row>
    <row r="454" spans="1:18" s="33" customFormat="1">
      <c r="A454"/>
      <c r="B454" s="41"/>
      <c r="C454"/>
      <c r="D454"/>
      <c r="E454" s="50"/>
      <c r="F454" s="50"/>
      <c r="G454" s="50"/>
      <c r="H454"/>
      <c r="I454" s="47"/>
      <c r="J454"/>
      <c r="K454"/>
      <c r="L454"/>
      <c r="M454"/>
      <c r="P454" s="25"/>
      <c r="Q454" s="25"/>
      <c r="R454" s="25"/>
    </row>
    <row r="455" spans="1:18" s="33" customFormat="1">
      <c r="A455"/>
      <c r="B455" s="41"/>
      <c r="C455"/>
      <c r="D455"/>
      <c r="E455" s="50"/>
      <c r="F455" s="50"/>
      <c r="G455" s="50"/>
      <c r="H455"/>
      <c r="I455" s="47"/>
      <c r="J455"/>
      <c r="K455"/>
      <c r="L455"/>
      <c r="M455"/>
      <c r="P455" s="25"/>
      <c r="Q455" s="25"/>
      <c r="R455" s="25"/>
    </row>
    <row r="456" spans="1:18" s="33" customFormat="1">
      <c r="A456"/>
      <c r="B456" s="41"/>
      <c r="C456"/>
      <c r="D456"/>
      <c r="E456" s="50"/>
      <c r="F456" s="50"/>
      <c r="G456" s="50"/>
      <c r="H456"/>
      <c r="I456" s="47"/>
      <c r="J456"/>
      <c r="K456"/>
      <c r="L456"/>
      <c r="M456"/>
      <c r="P456" s="25"/>
      <c r="Q456" s="25"/>
      <c r="R456" s="25"/>
    </row>
    <row r="457" spans="1:18" s="33" customFormat="1">
      <c r="A457"/>
      <c r="B457" s="41"/>
      <c r="C457"/>
      <c r="D457"/>
      <c r="E457" s="50"/>
      <c r="F457" s="50"/>
      <c r="G457" s="50"/>
      <c r="H457"/>
      <c r="I457" s="47"/>
      <c r="J457"/>
      <c r="K457"/>
      <c r="L457"/>
      <c r="M457"/>
      <c r="P457" s="25"/>
      <c r="Q457" s="25"/>
      <c r="R457" s="25"/>
    </row>
    <row r="458" spans="1:18" s="33" customFormat="1">
      <c r="A458"/>
      <c r="B458" s="41"/>
      <c r="C458"/>
      <c r="D458"/>
      <c r="E458" s="50"/>
      <c r="F458" s="50"/>
      <c r="G458" s="50"/>
      <c r="H458"/>
      <c r="I458" s="47"/>
      <c r="J458"/>
      <c r="K458"/>
      <c r="L458"/>
      <c r="M458"/>
      <c r="P458" s="25"/>
      <c r="Q458" s="25"/>
      <c r="R458" s="25"/>
    </row>
    <row r="459" spans="1:18" s="33" customFormat="1">
      <c r="A459"/>
      <c r="B459" s="41"/>
      <c r="C459"/>
      <c r="D459"/>
      <c r="E459" s="50"/>
      <c r="F459" s="50"/>
      <c r="G459" s="50"/>
      <c r="H459"/>
      <c r="I459" s="47"/>
      <c r="J459"/>
      <c r="K459"/>
      <c r="L459"/>
      <c r="M459"/>
      <c r="P459" s="25"/>
      <c r="Q459" s="25"/>
      <c r="R459" s="25"/>
    </row>
    <row r="460" spans="1:18" s="33" customFormat="1">
      <c r="A460"/>
      <c r="B460" s="41"/>
      <c r="C460"/>
      <c r="D460"/>
      <c r="E460" s="50"/>
      <c r="F460" s="50"/>
      <c r="G460" s="50"/>
      <c r="H460"/>
      <c r="I460" s="47"/>
      <c r="J460"/>
      <c r="K460"/>
      <c r="L460"/>
      <c r="M460"/>
      <c r="P460" s="25"/>
      <c r="Q460" s="25"/>
      <c r="R460" s="25"/>
    </row>
    <row r="461" spans="1:18" s="33" customFormat="1">
      <c r="A461"/>
      <c r="B461" s="41"/>
      <c r="C461"/>
      <c r="D461"/>
      <c r="E461" s="50"/>
      <c r="F461" s="50"/>
      <c r="G461" s="50"/>
      <c r="H461"/>
      <c r="I461" s="47"/>
      <c r="J461"/>
      <c r="K461"/>
      <c r="L461"/>
      <c r="M461"/>
      <c r="P461" s="25"/>
      <c r="Q461" s="25"/>
      <c r="R461" s="25"/>
    </row>
    <row r="462" spans="1:18" s="33" customFormat="1">
      <c r="A462"/>
      <c r="B462" s="41"/>
      <c r="C462"/>
      <c r="D462"/>
      <c r="E462" s="50"/>
      <c r="F462" s="50"/>
      <c r="G462" s="50"/>
      <c r="H462"/>
      <c r="I462" s="47"/>
      <c r="J462"/>
      <c r="K462"/>
      <c r="L462"/>
      <c r="M462"/>
      <c r="P462" s="25"/>
      <c r="Q462" s="25"/>
      <c r="R462" s="25"/>
    </row>
    <row r="463" spans="1:18" s="33" customFormat="1">
      <c r="A463"/>
      <c r="B463" s="41"/>
      <c r="C463"/>
      <c r="D463"/>
      <c r="E463" s="50"/>
      <c r="F463" s="50"/>
      <c r="G463" s="50"/>
      <c r="H463"/>
      <c r="I463" s="47"/>
      <c r="J463"/>
      <c r="K463"/>
      <c r="L463"/>
      <c r="M463"/>
      <c r="P463" s="25"/>
      <c r="Q463" s="25"/>
      <c r="R463" s="25"/>
    </row>
    <row r="464" spans="1:18" s="33" customFormat="1">
      <c r="A464"/>
      <c r="B464" s="41"/>
      <c r="C464"/>
      <c r="D464"/>
      <c r="E464" s="50"/>
      <c r="F464" s="50"/>
      <c r="G464" s="50"/>
      <c r="H464"/>
      <c r="I464" s="47"/>
      <c r="J464"/>
      <c r="K464"/>
      <c r="L464"/>
      <c r="M464"/>
      <c r="P464" s="25"/>
      <c r="Q464" s="25"/>
      <c r="R464" s="25"/>
    </row>
    <row r="465" spans="1:18" s="33" customFormat="1">
      <c r="A465"/>
      <c r="B465" s="41"/>
      <c r="C465"/>
      <c r="D465"/>
      <c r="E465" s="50"/>
      <c r="F465" s="50"/>
      <c r="G465" s="50"/>
      <c r="H465"/>
      <c r="I465" s="47"/>
      <c r="J465"/>
      <c r="K465"/>
      <c r="L465"/>
      <c r="M465"/>
      <c r="P465" s="25"/>
      <c r="Q465" s="25"/>
      <c r="R465" s="25"/>
    </row>
    <row r="466" spans="1:18" s="33" customFormat="1">
      <c r="A466"/>
      <c r="B466" s="41"/>
      <c r="C466"/>
      <c r="D466"/>
      <c r="E466" s="50"/>
      <c r="F466" s="50"/>
      <c r="G466" s="50"/>
      <c r="H466"/>
      <c r="I466" s="47"/>
      <c r="J466"/>
      <c r="K466"/>
      <c r="L466"/>
      <c r="M466"/>
      <c r="P466" s="25"/>
      <c r="Q466" s="25"/>
      <c r="R466" s="25"/>
    </row>
    <row r="467" spans="1:18" s="33" customFormat="1">
      <c r="A467"/>
      <c r="B467" s="41"/>
      <c r="C467"/>
      <c r="D467"/>
      <c r="E467" s="50"/>
      <c r="F467" s="50"/>
      <c r="G467" s="50"/>
      <c r="H467"/>
      <c r="I467" s="47"/>
      <c r="J467"/>
      <c r="K467"/>
      <c r="L467"/>
      <c r="M467"/>
      <c r="P467" s="25"/>
      <c r="Q467" s="25"/>
      <c r="R467" s="25"/>
    </row>
    <row r="468" spans="1:18" s="33" customFormat="1">
      <c r="A468"/>
      <c r="B468" s="41"/>
      <c r="C468"/>
      <c r="D468"/>
      <c r="E468" s="50"/>
      <c r="F468" s="50"/>
      <c r="G468" s="50"/>
      <c r="H468"/>
      <c r="I468" s="47"/>
      <c r="J468"/>
      <c r="K468"/>
      <c r="L468"/>
      <c r="M468"/>
      <c r="P468" s="25"/>
      <c r="Q468" s="25"/>
      <c r="R468" s="25"/>
    </row>
    <row r="469" spans="1:18" s="33" customFormat="1">
      <c r="A469"/>
      <c r="B469" s="41"/>
      <c r="C469"/>
      <c r="D469"/>
      <c r="E469" s="50"/>
      <c r="F469" s="50"/>
      <c r="G469" s="50"/>
      <c r="H469"/>
      <c r="I469" s="47"/>
      <c r="J469"/>
      <c r="K469"/>
      <c r="L469"/>
      <c r="M469"/>
      <c r="P469" s="25"/>
      <c r="Q469" s="25"/>
      <c r="R469" s="25"/>
    </row>
    <row r="470" spans="1:18" s="33" customFormat="1">
      <c r="A470"/>
      <c r="B470" s="41"/>
      <c r="C470"/>
      <c r="D470"/>
      <c r="E470" s="50"/>
      <c r="F470" s="50"/>
      <c r="G470" s="50"/>
      <c r="H470"/>
      <c r="I470" s="47"/>
      <c r="J470"/>
      <c r="K470"/>
      <c r="L470"/>
      <c r="M470"/>
      <c r="P470" s="25"/>
      <c r="Q470" s="25"/>
      <c r="R470" s="25"/>
    </row>
    <row r="471" spans="1:18" s="33" customFormat="1">
      <c r="A471"/>
      <c r="B471" s="41"/>
      <c r="C471"/>
      <c r="D471"/>
      <c r="E471" s="50"/>
      <c r="F471" s="50"/>
      <c r="G471" s="50"/>
      <c r="H471"/>
      <c r="I471" s="47"/>
      <c r="J471"/>
      <c r="K471"/>
      <c r="L471"/>
      <c r="M471"/>
      <c r="P471" s="25"/>
      <c r="Q471" s="25"/>
      <c r="R471" s="25"/>
    </row>
    <row r="472" spans="1:18" s="33" customFormat="1">
      <c r="A472"/>
      <c r="B472" s="41"/>
      <c r="C472"/>
      <c r="D472"/>
      <c r="E472" s="50"/>
      <c r="F472" s="50"/>
      <c r="G472" s="50"/>
      <c r="H472"/>
      <c r="I472" s="47"/>
      <c r="J472"/>
      <c r="K472"/>
      <c r="L472"/>
      <c r="M472"/>
      <c r="P472" s="25"/>
      <c r="Q472" s="25"/>
      <c r="R472" s="25"/>
    </row>
    <row r="473" spans="1:18" s="33" customFormat="1">
      <c r="A473"/>
      <c r="B473" s="41"/>
      <c r="C473"/>
      <c r="D473"/>
      <c r="E473" s="50"/>
      <c r="F473" s="50"/>
      <c r="G473" s="50"/>
      <c r="H473"/>
      <c r="I473" s="47"/>
      <c r="J473"/>
      <c r="K473"/>
      <c r="L473"/>
      <c r="M473"/>
      <c r="P473" s="25"/>
      <c r="Q473" s="25"/>
      <c r="R473" s="25"/>
    </row>
    <row r="474" spans="1:18" s="33" customFormat="1">
      <c r="A474"/>
      <c r="B474" s="41"/>
      <c r="C474"/>
      <c r="D474"/>
      <c r="E474" s="50"/>
      <c r="F474" s="50"/>
      <c r="G474" s="50"/>
      <c r="H474"/>
      <c r="I474" s="47"/>
      <c r="J474"/>
      <c r="K474"/>
      <c r="L474"/>
      <c r="M474"/>
      <c r="P474" s="25"/>
      <c r="Q474" s="25"/>
      <c r="R474" s="25"/>
    </row>
    <row r="475" spans="1:18" s="33" customFormat="1">
      <c r="A475"/>
      <c r="B475" s="41"/>
      <c r="C475"/>
      <c r="D475"/>
      <c r="E475" s="50"/>
      <c r="F475" s="50"/>
      <c r="G475" s="50"/>
      <c r="H475"/>
      <c r="I475" s="47"/>
      <c r="J475"/>
      <c r="K475"/>
      <c r="L475"/>
      <c r="M475"/>
      <c r="P475" s="25"/>
      <c r="Q475" s="25"/>
      <c r="R475" s="25"/>
    </row>
    <row r="476" spans="1:18" s="33" customFormat="1">
      <c r="A476"/>
      <c r="B476" s="41"/>
      <c r="C476"/>
      <c r="D476"/>
      <c r="E476" s="50"/>
      <c r="F476" s="50"/>
      <c r="G476" s="50"/>
      <c r="H476"/>
      <c r="I476" s="47"/>
      <c r="J476"/>
      <c r="K476"/>
      <c r="L476"/>
      <c r="M476"/>
      <c r="P476" s="25"/>
      <c r="Q476" s="25"/>
      <c r="R476" s="25"/>
    </row>
    <row r="477" spans="1:18" s="33" customFormat="1">
      <c r="A477"/>
      <c r="B477" s="41"/>
      <c r="C477"/>
      <c r="D477"/>
      <c r="E477" s="50"/>
      <c r="F477" s="50"/>
      <c r="G477" s="50"/>
      <c r="H477"/>
      <c r="I477" s="47"/>
      <c r="J477"/>
      <c r="K477"/>
      <c r="L477"/>
      <c r="M477"/>
      <c r="P477" s="25"/>
      <c r="Q477" s="25"/>
      <c r="R477" s="25"/>
    </row>
    <row r="478" spans="1:18" s="33" customFormat="1">
      <c r="A478"/>
      <c r="B478" s="41"/>
      <c r="C478"/>
      <c r="D478"/>
      <c r="E478" s="50"/>
      <c r="F478" s="50"/>
      <c r="G478" s="50"/>
      <c r="H478"/>
      <c r="I478" s="47"/>
      <c r="J478"/>
      <c r="K478"/>
      <c r="L478"/>
      <c r="M478"/>
      <c r="P478" s="25"/>
      <c r="Q478" s="25"/>
      <c r="R478" s="25"/>
    </row>
    <row r="479" spans="1:18" s="33" customFormat="1">
      <c r="A479"/>
      <c r="B479" s="41"/>
      <c r="C479"/>
      <c r="D479"/>
      <c r="E479" s="50"/>
      <c r="F479" s="50"/>
      <c r="G479" s="50"/>
      <c r="H479"/>
      <c r="I479" s="47"/>
      <c r="J479"/>
      <c r="K479"/>
      <c r="L479"/>
      <c r="M479"/>
      <c r="P479" s="25"/>
      <c r="Q479" s="25"/>
      <c r="R479" s="25"/>
    </row>
    <row r="480" spans="1:18" s="33" customFormat="1">
      <c r="A480"/>
      <c r="B480" s="41"/>
      <c r="C480"/>
      <c r="D480"/>
      <c r="E480" s="50"/>
      <c r="F480" s="50"/>
      <c r="G480" s="50"/>
      <c r="H480"/>
      <c r="I480" s="47"/>
      <c r="J480"/>
      <c r="K480"/>
      <c r="L480"/>
      <c r="M480"/>
      <c r="P480" s="25"/>
      <c r="Q480" s="25"/>
      <c r="R480" s="25"/>
    </row>
    <row r="481" spans="1:18" s="33" customFormat="1">
      <c r="A481"/>
      <c r="B481" s="41"/>
      <c r="C481"/>
      <c r="D481"/>
      <c r="E481" s="50"/>
      <c r="F481" s="50"/>
      <c r="G481" s="50"/>
      <c r="H481"/>
      <c r="I481" s="47"/>
      <c r="J481"/>
      <c r="K481"/>
      <c r="L481"/>
      <c r="M481"/>
      <c r="P481" s="25"/>
      <c r="Q481" s="25"/>
      <c r="R481" s="25"/>
    </row>
    <row r="482" spans="1:18" s="33" customFormat="1">
      <c r="A482"/>
      <c r="B482" s="41"/>
      <c r="C482"/>
      <c r="D482"/>
      <c r="E482" s="50"/>
      <c r="F482" s="50"/>
      <c r="G482" s="50"/>
      <c r="H482"/>
      <c r="I482" s="47"/>
      <c r="J482"/>
      <c r="K482"/>
      <c r="L482"/>
      <c r="M482"/>
      <c r="P482" s="25"/>
      <c r="Q482" s="25"/>
      <c r="R482" s="25"/>
    </row>
    <row r="483" spans="1:18" s="33" customFormat="1">
      <c r="A483"/>
      <c r="B483" s="41"/>
      <c r="C483"/>
      <c r="D483"/>
      <c r="E483" s="50"/>
      <c r="F483" s="50"/>
      <c r="G483" s="50"/>
      <c r="H483"/>
      <c r="I483" s="47"/>
      <c r="J483"/>
      <c r="K483"/>
      <c r="L483"/>
      <c r="M483"/>
      <c r="P483" s="25"/>
      <c r="Q483" s="25"/>
      <c r="R483" s="25"/>
    </row>
    <row r="484" spans="1:18" s="33" customFormat="1">
      <c r="A484"/>
      <c r="B484" s="41"/>
      <c r="C484"/>
      <c r="D484"/>
      <c r="E484" s="50"/>
      <c r="F484" s="50"/>
      <c r="G484" s="50"/>
      <c r="H484"/>
      <c r="I484" s="47"/>
      <c r="J484"/>
      <c r="K484"/>
      <c r="L484"/>
      <c r="M484"/>
      <c r="P484" s="25"/>
      <c r="Q484" s="25"/>
      <c r="R484" s="25"/>
    </row>
    <row r="485" spans="1:18" s="33" customFormat="1">
      <c r="A485"/>
      <c r="B485" s="41"/>
      <c r="C485"/>
      <c r="D485"/>
      <c r="E485" s="50"/>
      <c r="F485" s="50"/>
      <c r="G485" s="50"/>
      <c r="H485"/>
      <c r="I485" s="47"/>
      <c r="J485"/>
      <c r="K485"/>
      <c r="L485"/>
      <c r="M485"/>
      <c r="P485" s="25"/>
      <c r="Q485" s="25"/>
      <c r="R485" s="25"/>
    </row>
    <row r="486" spans="1:18" s="33" customFormat="1">
      <c r="A486"/>
      <c r="B486" s="41"/>
      <c r="C486"/>
      <c r="D486"/>
      <c r="E486" s="50"/>
      <c r="F486" s="50"/>
      <c r="G486" s="50"/>
      <c r="H486"/>
      <c r="I486" s="47"/>
      <c r="J486"/>
      <c r="K486"/>
      <c r="L486"/>
      <c r="M486"/>
      <c r="P486" s="25"/>
      <c r="Q486" s="25"/>
      <c r="R486" s="25"/>
    </row>
    <row r="487" spans="1:18" s="33" customFormat="1">
      <c r="A487"/>
      <c r="B487" s="41"/>
      <c r="C487"/>
      <c r="D487"/>
      <c r="E487" s="50"/>
      <c r="F487" s="50"/>
      <c r="G487" s="50"/>
      <c r="H487"/>
      <c r="I487" s="47"/>
      <c r="J487"/>
      <c r="K487"/>
      <c r="L487"/>
      <c r="M487"/>
      <c r="P487" s="25"/>
      <c r="Q487" s="25"/>
      <c r="R487" s="25"/>
    </row>
    <row r="488" spans="1:18" s="33" customFormat="1">
      <c r="A488"/>
      <c r="B488" s="41"/>
      <c r="C488"/>
      <c r="D488"/>
      <c r="E488" s="50"/>
      <c r="F488" s="50"/>
      <c r="G488" s="50"/>
      <c r="H488"/>
      <c r="I488" s="47"/>
      <c r="J488"/>
      <c r="K488"/>
      <c r="L488"/>
      <c r="M488"/>
      <c r="P488" s="25"/>
      <c r="Q488" s="25"/>
      <c r="R488" s="25"/>
    </row>
    <row r="489" spans="1:18" s="33" customFormat="1">
      <c r="A489"/>
      <c r="B489" s="41"/>
      <c r="C489"/>
      <c r="D489"/>
      <c r="E489" s="50"/>
      <c r="F489" s="50"/>
      <c r="G489" s="50"/>
      <c r="H489"/>
      <c r="I489" s="47"/>
      <c r="J489"/>
      <c r="K489"/>
      <c r="L489"/>
      <c r="M489"/>
      <c r="P489" s="25"/>
      <c r="Q489" s="25"/>
      <c r="R489" s="25"/>
    </row>
    <row r="490" spans="1:18" s="33" customFormat="1">
      <c r="A490"/>
      <c r="B490" s="41"/>
      <c r="C490"/>
      <c r="D490"/>
      <c r="E490" s="50"/>
      <c r="F490" s="50"/>
      <c r="G490" s="50"/>
      <c r="H490"/>
      <c r="I490" s="47"/>
      <c r="J490"/>
      <c r="K490"/>
      <c r="L490"/>
      <c r="M490"/>
      <c r="P490" s="25"/>
      <c r="Q490" s="25"/>
      <c r="R490" s="25"/>
    </row>
    <row r="491" spans="1:18" s="33" customFormat="1">
      <c r="A491"/>
      <c r="B491" s="41"/>
      <c r="C491"/>
      <c r="D491"/>
      <c r="E491" s="50"/>
      <c r="F491" s="50"/>
      <c r="G491" s="50"/>
      <c r="H491"/>
      <c r="I491" s="47"/>
      <c r="J491"/>
      <c r="K491"/>
      <c r="L491"/>
      <c r="M491"/>
      <c r="P491" s="25"/>
      <c r="Q491" s="25"/>
      <c r="R491" s="25"/>
    </row>
    <row r="492" spans="1:18" s="33" customFormat="1">
      <c r="A492"/>
      <c r="B492" s="41"/>
      <c r="C492"/>
      <c r="D492"/>
      <c r="E492" s="50"/>
      <c r="F492" s="50"/>
      <c r="G492" s="50"/>
      <c r="H492"/>
      <c r="I492" s="47"/>
      <c r="J492"/>
      <c r="K492"/>
      <c r="L492"/>
      <c r="M492"/>
      <c r="P492" s="25"/>
      <c r="Q492" s="25"/>
      <c r="R492" s="25"/>
    </row>
    <row r="493" spans="1:18" s="33" customFormat="1">
      <c r="A493"/>
      <c r="B493" s="41"/>
      <c r="C493"/>
      <c r="D493"/>
      <c r="E493" s="50"/>
      <c r="F493" s="50"/>
      <c r="G493" s="50"/>
      <c r="H493"/>
      <c r="I493" s="47"/>
      <c r="J493"/>
      <c r="K493"/>
      <c r="L493"/>
      <c r="M493"/>
      <c r="P493" s="25"/>
      <c r="Q493" s="25"/>
      <c r="R493" s="25"/>
    </row>
    <row r="494" spans="1:18" s="33" customFormat="1">
      <c r="A494"/>
      <c r="B494" s="41"/>
      <c r="C494"/>
      <c r="D494"/>
      <c r="E494" s="50"/>
      <c r="F494" s="50"/>
      <c r="G494" s="50"/>
      <c r="H494"/>
      <c r="I494" s="47"/>
      <c r="J494"/>
      <c r="K494"/>
      <c r="L494"/>
      <c r="M494"/>
      <c r="P494" s="25"/>
      <c r="Q494" s="25"/>
      <c r="R494" s="25"/>
    </row>
    <row r="495" spans="1:18" s="33" customFormat="1">
      <c r="A495"/>
      <c r="B495" s="41"/>
      <c r="C495"/>
      <c r="D495"/>
      <c r="E495" s="50"/>
      <c r="F495" s="50"/>
      <c r="G495" s="50"/>
      <c r="H495"/>
      <c r="I495" s="47"/>
      <c r="J495"/>
      <c r="K495"/>
      <c r="L495"/>
      <c r="M495"/>
      <c r="P495" s="25"/>
      <c r="Q495" s="25"/>
      <c r="R495" s="25"/>
    </row>
    <row r="496" spans="1:18" s="33" customFormat="1">
      <c r="A496"/>
      <c r="B496" s="41"/>
      <c r="C496"/>
      <c r="D496"/>
      <c r="E496" s="50"/>
      <c r="F496" s="50"/>
      <c r="G496" s="50"/>
      <c r="H496"/>
      <c r="I496" s="47"/>
      <c r="J496"/>
      <c r="K496"/>
      <c r="L496"/>
      <c r="M496"/>
      <c r="P496" s="25"/>
      <c r="Q496" s="25"/>
      <c r="R496" s="25"/>
    </row>
    <row r="497" spans="1:18" s="33" customFormat="1">
      <c r="A497"/>
      <c r="B497" s="41"/>
      <c r="C497"/>
      <c r="D497"/>
      <c r="E497" s="50"/>
      <c r="F497" s="50"/>
      <c r="G497" s="50"/>
      <c r="H497"/>
      <c r="I497" s="47"/>
      <c r="J497"/>
      <c r="K497"/>
      <c r="L497"/>
      <c r="M497"/>
      <c r="P497" s="25"/>
      <c r="Q497" s="25"/>
      <c r="R497" s="25"/>
    </row>
    <row r="498" spans="1:18" s="33" customFormat="1">
      <c r="A498"/>
      <c r="B498" s="41"/>
      <c r="C498"/>
      <c r="D498"/>
      <c r="E498" s="50"/>
      <c r="F498" s="50"/>
      <c r="G498" s="50"/>
      <c r="H498"/>
      <c r="I498" s="47"/>
      <c r="J498"/>
      <c r="K498"/>
      <c r="L498"/>
      <c r="M498"/>
      <c r="P498" s="25"/>
      <c r="Q498" s="25"/>
      <c r="R498" s="25"/>
    </row>
    <row r="499" spans="1:18" s="33" customFormat="1">
      <c r="A499"/>
      <c r="B499" s="41"/>
      <c r="C499"/>
      <c r="D499"/>
      <c r="E499" s="50"/>
      <c r="F499" s="50"/>
      <c r="G499" s="50"/>
      <c r="H499"/>
      <c r="I499" s="47"/>
      <c r="J499"/>
      <c r="K499"/>
      <c r="L499"/>
      <c r="M499"/>
      <c r="P499" s="25"/>
      <c r="Q499" s="25"/>
      <c r="R499" s="25"/>
    </row>
    <row r="500" spans="1:18" s="33" customFormat="1">
      <c r="A500"/>
      <c r="B500" s="41"/>
      <c r="C500"/>
      <c r="D500"/>
      <c r="E500" s="50"/>
      <c r="F500" s="50"/>
      <c r="G500" s="50"/>
      <c r="H500"/>
      <c r="I500" s="47"/>
      <c r="J500"/>
      <c r="K500"/>
      <c r="L500"/>
      <c r="M500"/>
      <c r="P500" s="25"/>
      <c r="Q500" s="25"/>
      <c r="R500" s="25"/>
    </row>
    <row r="501" spans="1:18" s="33" customFormat="1">
      <c r="A501"/>
      <c r="B501" s="41"/>
      <c r="C501"/>
      <c r="D501"/>
      <c r="E501" s="50"/>
      <c r="F501" s="50"/>
      <c r="G501" s="50"/>
      <c r="H501"/>
      <c r="I501" s="47"/>
      <c r="J501"/>
      <c r="K501"/>
      <c r="L501"/>
      <c r="M501"/>
      <c r="P501" s="25"/>
      <c r="Q501" s="25"/>
      <c r="R501" s="25"/>
    </row>
    <row r="502" spans="1:18" s="33" customFormat="1">
      <c r="A502"/>
      <c r="B502" s="41"/>
      <c r="C502"/>
      <c r="D502"/>
      <c r="E502" s="50"/>
      <c r="F502" s="50"/>
      <c r="G502" s="50"/>
      <c r="H502"/>
      <c r="I502" s="47"/>
      <c r="J502"/>
      <c r="K502"/>
      <c r="L502"/>
      <c r="M502"/>
      <c r="P502" s="25"/>
      <c r="Q502" s="25"/>
      <c r="R502" s="25"/>
    </row>
    <row r="503" spans="1:18" s="33" customFormat="1">
      <c r="A503"/>
      <c r="B503" s="41"/>
      <c r="C503"/>
      <c r="D503"/>
      <c r="E503" s="50"/>
      <c r="F503" s="50"/>
      <c r="G503" s="50"/>
      <c r="H503"/>
      <c r="I503" s="47"/>
      <c r="J503"/>
      <c r="K503"/>
      <c r="L503"/>
      <c r="M503"/>
      <c r="P503" s="25"/>
      <c r="Q503" s="25"/>
      <c r="R503" s="25"/>
    </row>
    <row r="504" spans="1:18" s="33" customFormat="1">
      <c r="A504"/>
      <c r="B504" s="41"/>
      <c r="C504"/>
      <c r="D504"/>
      <c r="E504" s="50"/>
      <c r="F504" s="50"/>
      <c r="G504" s="50"/>
      <c r="H504"/>
      <c r="I504" s="47"/>
      <c r="J504"/>
      <c r="K504"/>
      <c r="L504"/>
      <c r="M504"/>
      <c r="P504" s="25"/>
      <c r="Q504" s="25"/>
      <c r="R504" s="25"/>
    </row>
    <row r="505" spans="1:18" s="33" customFormat="1">
      <c r="A505"/>
      <c r="B505" s="41"/>
      <c r="C505"/>
      <c r="D505"/>
      <c r="E505" s="50"/>
      <c r="F505" s="50"/>
      <c r="G505" s="50"/>
      <c r="H505"/>
      <c r="I505" s="47"/>
      <c r="J505"/>
      <c r="K505"/>
      <c r="L505"/>
      <c r="M505"/>
      <c r="P505" s="25"/>
      <c r="Q505" s="25"/>
      <c r="R505" s="25"/>
    </row>
    <row r="506" spans="1:18" s="33" customFormat="1">
      <c r="A506"/>
      <c r="B506" s="41"/>
      <c r="C506"/>
      <c r="D506"/>
      <c r="E506" s="50"/>
      <c r="F506" s="50"/>
      <c r="G506" s="50"/>
      <c r="H506"/>
      <c r="I506" s="47"/>
      <c r="J506"/>
      <c r="K506"/>
      <c r="L506"/>
      <c r="M506"/>
      <c r="P506" s="25"/>
      <c r="Q506" s="25"/>
      <c r="R506" s="25"/>
    </row>
    <row r="507" spans="1:18" s="33" customFormat="1">
      <c r="A507"/>
      <c r="B507" s="41"/>
      <c r="C507"/>
      <c r="D507"/>
      <c r="E507" s="50"/>
      <c r="F507" s="50"/>
      <c r="G507" s="50"/>
      <c r="H507"/>
      <c r="I507" s="47"/>
      <c r="J507"/>
      <c r="K507"/>
      <c r="L507"/>
      <c r="M507"/>
      <c r="P507" s="25"/>
      <c r="Q507" s="25"/>
      <c r="R507" s="25"/>
    </row>
    <row r="508" spans="1:18" s="33" customFormat="1">
      <c r="A508"/>
      <c r="B508" s="41"/>
      <c r="C508"/>
      <c r="D508"/>
      <c r="E508" s="50"/>
      <c r="F508" s="50"/>
      <c r="G508" s="50"/>
      <c r="H508"/>
      <c r="I508" s="47"/>
      <c r="J508"/>
      <c r="K508"/>
      <c r="L508"/>
      <c r="M508"/>
      <c r="P508" s="25"/>
      <c r="Q508" s="25"/>
      <c r="R508" s="25"/>
    </row>
    <row r="509" spans="1:18" s="33" customFormat="1">
      <c r="A509"/>
      <c r="B509" s="41"/>
      <c r="C509"/>
      <c r="D509"/>
      <c r="E509" s="50"/>
      <c r="F509" s="50"/>
      <c r="G509" s="50"/>
      <c r="H509"/>
      <c r="I509" s="47"/>
      <c r="J509"/>
      <c r="K509"/>
      <c r="L509"/>
      <c r="M509"/>
      <c r="P509" s="25"/>
      <c r="Q509" s="25"/>
      <c r="R509" s="25"/>
    </row>
    <row r="510" spans="1:18" s="33" customFormat="1">
      <c r="A510"/>
      <c r="B510" s="41"/>
      <c r="C510"/>
      <c r="D510"/>
      <c r="E510" s="50"/>
      <c r="F510" s="50"/>
      <c r="G510" s="50"/>
      <c r="H510"/>
      <c r="I510" s="47"/>
      <c r="J510"/>
      <c r="K510"/>
      <c r="L510"/>
      <c r="M510"/>
      <c r="P510" s="25"/>
      <c r="Q510" s="25"/>
      <c r="R510" s="25"/>
    </row>
    <row r="511" spans="1:18" s="33" customFormat="1">
      <c r="A511"/>
      <c r="B511" s="41"/>
      <c r="C511"/>
      <c r="D511"/>
      <c r="E511" s="50"/>
      <c r="F511" s="50"/>
      <c r="G511" s="50"/>
      <c r="H511"/>
      <c r="I511" s="47"/>
      <c r="J511"/>
      <c r="K511"/>
      <c r="L511"/>
      <c r="M511"/>
      <c r="P511" s="25"/>
      <c r="Q511" s="25"/>
      <c r="R511" s="25"/>
    </row>
    <row r="512" spans="1:18" s="33" customFormat="1">
      <c r="A512"/>
      <c r="B512" s="41"/>
      <c r="C512"/>
      <c r="D512"/>
      <c r="E512" s="50"/>
      <c r="F512" s="50"/>
      <c r="G512" s="50"/>
      <c r="H512"/>
      <c r="I512" s="47"/>
      <c r="J512"/>
      <c r="K512"/>
      <c r="L512"/>
      <c r="M512"/>
      <c r="P512" s="25"/>
      <c r="Q512" s="25"/>
      <c r="R512" s="25"/>
    </row>
    <row r="513" spans="1:18" s="33" customFormat="1">
      <c r="A513"/>
      <c r="B513" s="41"/>
      <c r="C513"/>
      <c r="D513"/>
      <c r="E513" s="50"/>
      <c r="F513" s="50"/>
      <c r="G513" s="50"/>
      <c r="H513"/>
      <c r="I513" s="47"/>
      <c r="J513"/>
      <c r="K513"/>
      <c r="L513"/>
      <c r="M513"/>
      <c r="P513" s="25"/>
      <c r="Q513" s="25"/>
      <c r="R513" s="25"/>
    </row>
    <row r="514" spans="1:18" s="33" customFormat="1">
      <c r="A514"/>
      <c r="B514" s="41"/>
      <c r="C514"/>
      <c r="D514"/>
      <c r="E514" s="50"/>
      <c r="F514" s="50"/>
      <c r="G514" s="50"/>
      <c r="H514"/>
      <c r="I514" s="47"/>
      <c r="J514"/>
      <c r="K514"/>
      <c r="L514"/>
      <c r="M514"/>
      <c r="P514" s="25"/>
      <c r="Q514" s="25"/>
      <c r="R514" s="25"/>
    </row>
    <row r="515" spans="1:18" s="33" customFormat="1">
      <c r="A515"/>
      <c r="B515" s="41"/>
      <c r="C515"/>
      <c r="D515"/>
      <c r="E515" s="50"/>
      <c r="F515" s="50"/>
      <c r="G515" s="50"/>
      <c r="H515"/>
      <c r="I515" s="47"/>
      <c r="J515"/>
      <c r="K515"/>
      <c r="L515"/>
      <c r="M515"/>
      <c r="P515" s="25"/>
      <c r="Q515" s="25"/>
      <c r="R515" s="25"/>
    </row>
    <row r="516" spans="1:18" s="33" customFormat="1">
      <c r="A516"/>
      <c r="B516" s="41"/>
      <c r="C516"/>
      <c r="D516"/>
      <c r="E516" s="50"/>
      <c r="F516" s="50"/>
      <c r="G516" s="50"/>
      <c r="H516"/>
      <c r="I516" s="47"/>
      <c r="J516"/>
      <c r="K516"/>
      <c r="L516"/>
      <c r="M516"/>
      <c r="P516" s="25"/>
      <c r="Q516" s="25"/>
      <c r="R516" s="25"/>
    </row>
    <row r="517" spans="1:18" s="33" customFormat="1">
      <c r="A517"/>
      <c r="B517" s="41"/>
      <c r="C517"/>
      <c r="D517"/>
      <c r="E517" s="50"/>
      <c r="F517" s="50"/>
      <c r="G517" s="50"/>
      <c r="H517"/>
      <c r="I517" s="47"/>
      <c r="J517"/>
      <c r="K517"/>
      <c r="L517"/>
      <c r="M517"/>
      <c r="P517" s="25"/>
      <c r="Q517" s="25"/>
      <c r="R517" s="25"/>
    </row>
    <row r="518" spans="1:18" s="33" customFormat="1">
      <c r="A518"/>
      <c r="B518" s="41"/>
      <c r="C518"/>
      <c r="D518"/>
      <c r="E518" s="50"/>
      <c r="F518" s="50"/>
      <c r="G518" s="50"/>
      <c r="H518"/>
      <c r="I518" s="47"/>
      <c r="J518"/>
      <c r="K518"/>
      <c r="L518"/>
      <c r="M518"/>
      <c r="P518" s="25"/>
      <c r="Q518" s="25"/>
      <c r="R518" s="25"/>
    </row>
    <row r="519" spans="1:18" s="33" customFormat="1">
      <c r="A519"/>
      <c r="B519" s="41"/>
      <c r="C519"/>
      <c r="D519"/>
      <c r="E519" s="50"/>
      <c r="F519" s="50"/>
      <c r="G519" s="50"/>
      <c r="H519"/>
      <c r="I519" s="47"/>
      <c r="J519"/>
      <c r="K519"/>
      <c r="L519"/>
      <c r="M519"/>
      <c r="P519" s="25"/>
      <c r="Q519" s="25"/>
      <c r="R519" s="25"/>
    </row>
    <row r="520" spans="1:18" s="33" customFormat="1">
      <c r="A520"/>
      <c r="B520" s="41"/>
      <c r="C520"/>
      <c r="D520"/>
      <c r="E520" s="50"/>
      <c r="F520" s="50"/>
      <c r="G520" s="50"/>
      <c r="H520"/>
      <c r="I520" s="47"/>
      <c r="J520"/>
      <c r="K520"/>
      <c r="L520"/>
      <c r="M520"/>
      <c r="P520" s="25"/>
      <c r="Q520" s="25"/>
      <c r="R520" s="25"/>
    </row>
    <row r="521" spans="1:18" s="33" customFormat="1">
      <c r="A521"/>
      <c r="B521" s="41"/>
      <c r="C521"/>
      <c r="D521"/>
      <c r="E521" s="50"/>
      <c r="F521" s="50"/>
      <c r="G521" s="50"/>
      <c r="H521"/>
      <c r="I521" s="47"/>
      <c r="J521"/>
      <c r="K521"/>
      <c r="L521"/>
      <c r="M521"/>
      <c r="P521" s="25"/>
      <c r="Q521" s="25"/>
      <c r="R521" s="25"/>
    </row>
    <row r="522" spans="1:18" s="33" customFormat="1">
      <c r="A522"/>
      <c r="B522" s="41"/>
      <c r="C522"/>
      <c r="D522"/>
      <c r="E522" s="50"/>
      <c r="F522" s="50"/>
      <c r="G522" s="50"/>
      <c r="H522"/>
      <c r="I522" s="47"/>
      <c r="J522"/>
      <c r="K522"/>
      <c r="L522"/>
      <c r="M522"/>
      <c r="P522" s="25"/>
      <c r="Q522" s="25"/>
      <c r="R522" s="25"/>
    </row>
    <row r="523" spans="1:18" s="33" customFormat="1">
      <c r="A523"/>
      <c r="B523" s="41"/>
      <c r="C523"/>
      <c r="D523"/>
      <c r="E523" s="50"/>
      <c r="F523" s="50"/>
      <c r="G523" s="50"/>
      <c r="H523"/>
      <c r="I523" s="47"/>
      <c r="J523"/>
      <c r="K523"/>
      <c r="L523"/>
      <c r="M523"/>
      <c r="P523" s="25"/>
      <c r="Q523" s="25"/>
      <c r="R523" s="25"/>
    </row>
    <row r="524" spans="1:18" s="33" customFormat="1">
      <c r="A524"/>
      <c r="B524" s="41"/>
      <c r="C524"/>
      <c r="D524"/>
      <c r="E524" s="50"/>
      <c r="F524" s="50"/>
      <c r="G524" s="50"/>
      <c r="H524"/>
      <c r="I524" s="47"/>
      <c r="J524"/>
      <c r="K524"/>
      <c r="L524"/>
      <c r="M524"/>
      <c r="P524" s="25"/>
      <c r="Q524" s="25"/>
      <c r="R524" s="25"/>
    </row>
    <row r="525" spans="1:18" s="33" customFormat="1">
      <c r="A525"/>
      <c r="B525" s="41"/>
      <c r="C525"/>
      <c r="D525"/>
      <c r="E525" s="50"/>
      <c r="F525" s="50"/>
      <c r="G525" s="50"/>
      <c r="H525"/>
      <c r="I525" s="47"/>
      <c r="J525"/>
      <c r="K525"/>
      <c r="L525"/>
      <c r="M525"/>
      <c r="P525" s="25"/>
      <c r="Q525" s="25"/>
      <c r="R525" s="25"/>
    </row>
    <row r="526" spans="1:18" s="33" customFormat="1">
      <c r="A526"/>
      <c r="B526" s="41"/>
      <c r="C526"/>
      <c r="D526"/>
      <c r="E526" s="50"/>
      <c r="F526" s="50"/>
      <c r="G526" s="50"/>
      <c r="H526"/>
      <c r="I526" s="47"/>
      <c r="J526"/>
      <c r="K526"/>
      <c r="L526"/>
      <c r="M526"/>
      <c r="P526" s="25"/>
      <c r="Q526" s="25"/>
      <c r="R526" s="25"/>
    </row>
    <row r="527" spans="1:18" s="33" customFormat="1">
      <c r="A527"/>
      <c r="B527" s="41"/>
      <c r="C527"/>
      <c r="D527"/>
      <c r="E527" s="50"/>
      <c r="F527" s="50"/>
      <c r="G527" s="50"/>
      <c r="H527"/>
      <c r="I527" s="47"/>
      <c r="J527"/>
      <c r="K527"/>
      <c r="L527"/>
      <c r="M527"/>
      <c r="P527" s="25"/>
      <c r="Q527" s="25"/>
      <c r="R527" s="25"/>
    </row>
    <row r="528" spans="1:18" s="33" customFormat="1">
      <c r="A528"/>
      <c r="B528" s="41"/>
      <c r="C528"/>
      <c r="D528"/>
      <c r="E528" s="50"/>
      <c r="F528" s="50"/>
      <c r="G528" s="50"/>
      <c r="H528"/>
      <c r="I528" s="47"/>
      <c r="J528"/>
      <c r="K528"/>
      <c r="L528"/>
      <c r="M528"/>
      <c r="P528" s="25"/>
      <c r="Q528" s="25"/>
      <c r="R528" s="25"/>
    </row>
    <row r="529" spans="1:18" s="33" customFormat="1">
      <c r="A529"/>
      <c r="B529" s="41"/>
      <c r="C529"/>
      <c r="D529"/>
      <c r="E529" s="50"/>
      <c r="F529" s="50"/>
      <c r="G529" s="50"/>
      <c r="H529"/>
      <c r="I529" s="47"/>
      <c r="J529"/>
      <c r="K529"/>
      <c r="L529"/>
      <c r="M529"/>
      <c r="P529" s="25"/>
      <c r="Q529" s="25"/>
      <c r="R529" s="25"/>
    </row>
    <row r="530" spans="1:18" s="33" customFormat="1">
      <c r="A530"/>
      <c r="B530" s="41"/>
      <c r="C530"/>
      <c r="D530"/>
      <c r="E530" s="50"/>
      <c r="F530" s="50"/>
      <c r="G530" s="50"/>
      <c r="H530"/>
      <c r="I530" s="47"/>
      <c r="J530"/>
      <c r="K530"/>
      <c r="L530"/>
      <c r="M530"/>
      <c r="P530" s="25"/>
      <c r="Q530" s="25"/>
      <c r="R530" s="25"/>
    </row>
    <row r="531" spans="1:18" s="33" customFormat="1">
      <c r="A531"/>
      <c r="B531" s="41"/>
      <c r="C531"/>
      <c r="D531"/>
      <c r="E531" s="50"/>
      <c r="F531" s="50"/>
      <c r="G531" s="50"/>
      <c r="H531"/>
      <c r="I531" s="47"/>
      <c r="J531"/>
      <c r="K531"/>
      <c r="L531"/>
      <c r="M531"/>
      <c r="P531" s="25"/>
      <c r="Q531" s="25"/>
      <c r="R531" s="25"/>
    </row>
    <row r="532" spans="1:18" s="33" customFormat="1">
      <c r="A532"/>
      <c r="B532" s="41"/>
      <c r="C532"/>
      <c r="D532"/>
      <c r="E532" s="50"/>
      <c r="F532" s="50"/>
      <c r="G532" s="50"/>
      <c r="H532"/>
      <c r="I532" s="47"/>
      <c r="J532"/>
      <c r="K532"/>
      <c r="L532"/>
      <c r="M532"/>
      <c r="P532" s="25"/>
      <c r="Q532" s="25"/>
      <c r="R532" s="25"/>
    </row>
    <row r="533" spans="1:18" s="33" customFormat="1">
      <c r="A533"/>
      <c r="B533" s="41"/>
      <c r="C533"/>
      <c r="D533"/>
      <c r="E533" s="50"/>
      <c r="F533" s="50"/>
      <c r="G533" s="50"/>
      <c r="H533"/>
      <c r="I533" s="47"/>
      <c r="J533"/>
      <c r="K533"/>
      <c r="L533"/>
      <c r="M533"/>
      <c r="P533" s="25"/>
      <c r="Q533" s="25"/>
      <c r="R533" s="25"/>
    </row>
    <row r="534" spans="1:18" s="33" customFormat="1">
      <c r="A534"/>
      <c r="B534" s="41"/>
      <c r="C534"/>
      <c r="D534"/>
      <c r="E534" s="50"/>
      <c r="F534" s="50"/>
      <c r="G534" s="50"/>
      <c r="H534"/>
      <c r="I534" s="47"/>
      <c r="J534"/>
      <c r="K534"/>
      <c r="L534"/>
      <c r="M534"/>
      <c r="P534" s="25"/>
      <c r="Q534" s="25"/>
      <c r="R534" s="25"/>
    </row>
    <row r="535" spans="1:18" s="33" customFormat="1">
      <c r="A535"/>
      <c r="B535" s="41"/>
      <c r="C535"/>
      <c r="D535"/>
      <c r="E535" s="50"/>
      <c r="F535" s="50"/>
      <c r="G535" s="50"/>
      <c r="H535"/>
      <c r="I535" s="47"/>
      <c r="J535"/>
      <c r="K535"/>
      <c r="L535"/>
      <c r="M535"/>
      <c r="P535" s="25"/>
      <c r="Q535" s="25"/>
      <c r="R535" s="25"/>
    </row>
    <row r="536" spans="1:18" s="33" customFormat="1">
      <c r="A536"/>
      <c r="B536" s="41"/>
      <c r="C536"/>
      <c r="D536"/>
      <c r="E536" s="50"/>
      <c r="F536" s="50"/>
      <c r="G536" s="50"/>
      <c r="H536"/>
      <c r="I536" s="47"/>
      <c r="J536"/>
      <c r="K536"/>
      <c r="L536"/>
      <c r="M536"/>
      <c r="P536" s="25"/>
      <c r="Q536" s="25"/>
      <c r="R536" s="25"/>
    </row>
    <row r="537" spans="1:18" s="33" customFormat="1">
      <c r="A537"/>
      <c r="B537" s="41"/>
      <c r="C537"/>
      <c r="D537"/>
      <c r="E537" s="50"/>
      <c r="F537" s="50"/>
      <c r="G537" s="50"/>
      <c r="H537"/>
      <c r="I537" s="47"/>
      <c r="J537"/>
      <c r="K537"/>
      <c r="L537"/>
      <c r="M537"/>
      <c r="P537" s="25"/>
      <c r="Q537" s="25"/>
      <c r="R537" s="25"/>
    </row>
    <row r="538" spans="1:18" s="33" customFormat="1">
      <c r="A538"/>
      <c r="B538" s="41"/>
      <c r="C538"/>
      <c r="D538"/>
      <c r="E538" s="50"/>
      <c r="F538" s="50"/>
      <c r="G538" s="50"/>
      <c r="H538"/>
      <c r="I538" s="47"/>
      <c r="J538"/>
      <c r="K538"/>
      <c r="L538"/>
      <c r="M538"/>
      <c r="P538" s="25"/>
      <c r="Q538" s="25"/>
      <c r="R538" s="25"/>
    </row>
    <row r="539" spans="1:18" s="33" customFormat="1">
      <c r="A539"/>
      <c r="B539" s="41"/>
      <c r="C539"/>
      <c r="D539"/>
      <c r="E539" s="50"/>
      <c r="F539" s="50"/>
      <c r="G539" s="50"/>
      <c r="H539"/>
      <c r="I539" s="47"/>
      <c r="J539"/>
      <c r="K539"/>
      <c r="L539"/>
      <c r="M539"/>
      <c r="P539" s="25"/>
      <c r="Q539" s="25"/>
      <c r="R539" s="25"/>
    </row>
    <row r="540" spans="1:18" s="33" customFormat="1">
      <c r="A540"/>
      <c r="B540" s="41"/>
      <c r="C540"/>
      <c r="D540"/>
      <c r="E540" s="50"/>
      <c r="F540" s="50"/>
      <c r="G540" s="50"/>
      <c r="H540"/>
      <c r="I540" s="47"/>
      <c r="J540"/>
      <c r="K540"/>
      <c r="L540"/>
      <c r="M540"/>
      <c r="P540" s="25"/>
      <c r="Q540" s="25"/>
      <c r="R540" s="25"/>
    </row>
    <row r="541" spans="1:18" s="33" customFormat="1">
      <c r="A541"/>
      <c r="B541" s="41"/>
      <c r="C541"/>
      <c r="D541"/>
      <c r="E541" s="50"/>
      <c r="F541" s="50"/>
      <c r="G541" s="50"/>
      <c r="H541"/>
      <c r="I541" s="47"/>
      <c r="J541"/>
      <c r="K541"/>
      <c r="L541"/>
      <c r="M541"/>
      <c r="P541" s="25"/>
      <c r="Q541" s="25"/>
      <c r="R541" s="25"/>
    </row>
    <row r="542" spans="1:18" s="33" customFormat="1">
      <c r="A542"/>
      <c r="B542" s="41"/>
      <c r="C542"/>
      <c r="D542"/>
      <c r="E542" s="50"/>
      <c r="F542" s="50"/>
      <c r="G542" s="50"/>
      <c r="H542"/>
      <c r="I542" s="47"/>
      <c r="J542"/>
      <c r="K542"/>
      <c r="L542"/>
      <c r="M542"/>
      <c r="P542" s="25"/>
      <c r="Q542" s="25"/>
      <c r="R542" s="25"/>
    </row>
    <row r="543" spans="1:18" s="33" customFormat="1">
      <c r="A543"/>
      <c r="B543" s="41"/>
      <c r="C543"/>
      <c r="D543"/>
      <c r="E543" s="50"/>
      <c r="F543" s="50"/>
      <c r="G543" s="50"/>
      <c r="H543"/>
      <c r="I543" s="47"/>
      <c r="J543"/>
      <c r="K543"/>
      <c r="L543"/>
      <c r="M543"/>
      <c r="P543" s="25"/>
      <c r="Q543" s="25"/>
      <c r="R543" s="25"/>
    </row>
    <row r="544" spans="1:18" s="33" customFormat="1">
      <c r="A544"/>
      <c r="B544" s="41"/>
      <c r="C544"/>
      <c r="D544"/>
      <c r="E544" s="50"/>
      <c r="F544" s="50"/>
      <c r="G544" s="50"/>
      <c r="H544"/>
      <c r="I544" s="47"/>
      <c r="J544"/>
      <c r="K544"/>
      <c r="L544"/>
      <c r="M544"/>
      <c r="P544" s="25"/>
      <c r="Q544" s="25"/>
      <c r="R544" s="25"/>
    </row>
    <row r="545" spans="1:18" s="33" customFormat="1">
      <c r="A545"/>
      <c r="B545" s="41"/>
      <c r="C545"/>
      <c r="D545"/>
      <c r="E545" s="50"/>
      <c r="F545" s="50"/>
      <c r="G545" s="50"/>
      <c r="H545"/>
      <c r="I545" s="47"/>
      <c r="J545"/>
      <c r="K545"/>
      <c r="L545"/>
      <c r="M545"/>
      <c r="P545" s="25"/>
      <c r="Q545" s="25"/>
      <c r="R545" s="25"/>
    </row>
    <row r="546" spans="1:18" s="33" customFormat="1">
      <c r="A546"/>
      <c r="B546" s="41"/>
      <c r="C546"/>
      <c r="D546"/>
      <c r="E546" s="50"/>
      <c r="F546" s="50"/>
      <c r="G546" s="50"/>
      <c r="H546"/>
      <c r="I546" s="47"/>
      <c r="J546"/>
      <c r="K546"/>
      <c r="L546"/>
      <c r="M546"/>
      <c r="P546" s="25"/>
      <c r="Q546" s="25"/>
      <c r="R546" s="25"/>
    </row>
    <row r="547" spans="1:18" s="33" customFormat="1">
      <c r="A547"/>
      <c r="B547" s="41"/>
      <c r="C547"/>
      <c r="D547"/>
      <c r="E547" s="50"/>
      <c r="F547" s="50"/>
      <c r="G547" s="50"/>
      <c r="H547"/>
      <c r="I547" s="47"/>
      <c r="J547"/>
      <c r="K547"/>
      <c r="L547"/>
      <c r="M547"/>
      <c r="P547" s="25"/>
      <c r="Q547" s="25"/>
      <c r="R547" s="25"/>
    </row>
    <row r="548" spans="1:18" s="33" customFormat="1">
      <c r="A548"/>
      <c r="B548" s="41"/>
      <c r="C548"/>
      <c r="D548"/>
      <c r="E548" s="50"/>
      <c r="F548" s="50"/>
      <c r="G548" s="50"/>
      <c r="H548"/>
      <c r="I548" s="47"/>
      <c r="J548"/>
      <c r="K548"/>
      <c r="L548"/>
      <c r="M548"/>
      <c r="P548" s="25"/>
      <c r="Q548" s="25"/>
      <c r="R548" s="25"/>
    </row>
    <row r="549" spans="1:18" s="33" customFormat="1">
      <c r="A549"/>
      <c r="B549" s="41"/>
      <c r="C549"/>
      <c r="D549"/>
      <c r="E549" s="50"/>
      <c r="F549" s="50"/>
      <c r="G549" s="50"/>
      <c r="H549"/>
      <c r="I549" s="47"/>
      <c r="J549"/>
      <c r="K549"/>
      <c r="L549"/>
      <c r="M549"/>
      <c r="P549" s="25"/>
      <c r="Q549" s="25"/>
      <c r="R549" s="25"/>
    </row>
    <row r="550" spans="1:18" s="33" customFormat="1">
      <c r="A550"/>
      <c r="B550" s="41"/>
      <c r="C550"/>
      <c r="D550"/>
      <c r="E550" s="50"/>
      <c r="F550" s="50"/>
      <c r="G550" s="50"/>
      <c r="H550"/>
      <c r="I550" s="47"/>
      <c r="J550"/>
      <c r="K550"/>
      <c r="L550"/>
      <c r="M550"/>
      <c r="P550" s="25"/>
      <c r="Q550" s="25"/>
      <c r="R550" s="25"/>
    </row>
    <row r="551" spans="1:18" s="33" customFormat="1">
      <c r="A551"/>
      <c r="B551" s="41"/>
      <c r="C551"/>
      <c r="D551"/>
      <c r="E551" s="50"/>
      <c r="F551" s="50"/>
      <c r="G551" s="50"/>
      <c r="H551"/>
      <c r="I551" s="47"/>
      <c r="J551"/>
      <c r="K551"/>
      <c r="L551"/>
      <c r="M551"/>
      <c r="P551" s="25"/>
      <c r="Q551" s="25"/>
      <c r="R551" s="25"/>
    </row>
    <row r="552" spans="1:18" s="33" customFormat="1">
      <c r="A552"/>
      <c r="B552" s="41"/>
      <c r="C552"/>
      <c r="D552"/>
      <c r="E552" s="50"/>
      <c r="F552" s="50"/>
      <c r="G552" s="50"/>
      <c r="H552"/>
      <c r="I552" s="47"/>
      <c r="J552"/>
      <c r="K552"/>
      <c r="L552"/>
      <c r="M552"/>
      <c r="P552" s="25"/>
      <c r="Q552" s="25"/>
      <c r="R552" s="25"/>
    </row>
    <row r="553" spans="1:18" s="33" customFormat="1">
      <c r="A553"/>
      <c r="B553" s="41"/>
      <c r="C553"/>
      <c r="D553"/>
      <c r="E553" s="50"/>
      <c r="F553" s="50"/>
      <c r="G553" s="50"/>
      <c r="H553"/>
      <c r="I553" s="47"/>
      <c r="J553"/>
      <c r="K553"/>
      <c r="L553"/>
      <c r="M553"/>
      <c r="P553" s="25"/>
      <c r="Q553" s="25"/>
      <c r="R553" s="25"/>
    </row>
    <row r="554" spans="1:18" s="33" customFormat="1">
      <c r="A554"/>
      <c r="B554" s="41"/>
      <c r="C554"/>
      <c r="D554"/>
      <c r="E554" s="50"/>
      <c r="F554" s="50"/>
      <c r="G554" s="50"/>
      <c r="H554"/>
      <c r="I554" s="47"/>
      <c r="J554"/>
      <c r="K554"/>
      <c r="L554"/>
      <c r="M554"/>
      <c r="P554" s="25"/>
      <c r="Q554" s="25"/>
      <c r="R554" s="25"/>
    </row>
    <row r="555" spans="1:18" s="33" customFormat="1">
      <c r="A555"/>
      <c r="B555" s="41"/>
      <c r="C555"/>
      <c r="D555"/>
      <c r="E555" s="50"/>
      <c r="F555" s="50"/>
      <c r="G555" s="50"/>
      <c r="H555"/>
      <c r="I555" s="47"/>
      <c r="J555"/>
      <c r="K555"/>
      <c r="L555"/>
      <c r="M555"/>
      <c r="P555" s="25"/>
      <c r="Q555" s="25"/>
      <c r="R555" s="25"/>
    </row>
    <row r="556" spans="1:18" s="33" customFormat="1">
      <c r="A556"/>
      <c r="B556" s="41"/>
      <c r="C556"/>
      <c r="D556"/>
      <c r="E556" s="50"/>
      <c r="F556" s="50"/>
      <c r="G556" s="50"/>
      <c r="H556"/>
      <c r="I556" s="47"/>
      <c r="J556"/>
      <c r="K556"/>
      <c r="L556"/>
      <c r="M556"/>
      <c r="P556" s="25"/>
      <c r="Q556" s="25"/>
      <c r="R556" s="25"/>
    </row>
    <row r="557" spans="1:18" s="33" customFormat="1">
      <c r="A557"/>
      <c r="B557" s="41"/>
      <c r="C557"/>
      <c r="D557"/>
      <c r="E557" s="50"/>
      <c r="F557" s="50"/>
      <c r="G557" s="50"/>
      <c r="H557"/>
      <c r="I557" s="47"/>
      <c r="J557"/>
      <c r="K557"/>
      <c r="L557"/>
      <c r="M557"/>
      <c r="P557" s="25"/>
      <c r="Q557" s="25"/>
      <c r="R557" s="25"/>
    </row>
    <row r="558" spans="1:18" s="33" customFormat="1">
      <c r="A558"/>
      <c r="B558" s="41"/>
      <c r="C558"/>
      <c r="D558"/>
      <c r="E558" s="50"/>
      <c r="F558" s="50"/>
      <c r="G558" s="50"/>
      <c r="H558"/>
      <c r="I558" s="47"/>
      <c r="J558"/>
      <c r="K558"/>
      <c r="L558"/>
      <c r="M558"/>
      <c r="P558" s="25"/>
      <c r="Q558" s="25"/>
      <c r="R558" s="25"/>
    </row>
    <row r="559" spans="1:18" s="33" customFormat="1">
      <c r="A559"/>
      <c r="B559" s="41"/>
      <c r="C559"/>
      <c r="D559"/>
      <c r="E559" s="50"/>
      <c r="F559" s="50"/>
      <c r="G559" s="50"/>
      <c r="H559"/>
      <c r="I559" s="47"/>
      <c r="J559"/>
      <c r="K559"/>
      <c r="L559"/>
      <c r="M559"/>
      <c r="P559" s="25"/>
      <c r="Q559" s="25"/>
      <c r="R559" s="25"/>
    </row>
    <row r="560" spans="1:18" s="33" customFormat="1">
      <c r="A560"/>
      <c r="B560" s="41"/>
      <c r="C560"/>
      <c r="D560"/>
      <c r="E560" s="50"/>
      <c r="F560" s="50"/>
      <c r="G560" s="50"/>
      <c r="H560"/>
      <c r="I560" s="47"/>
      <c r="J560"/>
      <c r="K560"/>
      <c r="L560"/>
      <c r="M560"/>
      <c r="P560" s="25"/>
      <c r="Q560" s="25"/>
      <c r="R560" s="25"/>
    </row>
    <row r="561" spans="1:18" s="33" customFormat="1">
      <c r="A561"/>
      <c r="B561" s="41"/>
      <c r="C561"/>
      <c r="D561"/>
      <c r="E561" s="50"/>
      <c r="F561" s="50"/>
      <c r="G561" s="50"/>
      <c r="H561"/>
      <c r="I561" s="47"/>
      <c r="J561"/>
      <c r="K561"/>
      <c r="L561"/>
      <c r="M561"/>
      <c r="P561" s="25"/>
      <c r="Q561" s="25"/>
      <c r="R561" s="25"/>
    </row>
    <row r="562" spans="1:18" s="33" customFormat="1">
      <c r="A562"/>
      <c r="B562" s="41"/>
      <c r="C562"/>
      <c r="D562"/>
      <c r="E562" s="50"/>
      <c r="F562" s="50"/>
      <c r="G562" s="50"/>
      <c r="H562"/>
      <c r="I562" s="47"/>
      <c r="J562"/>
      <c r="K562"/>
      <c r="L562"/>
      <c r="M562"/>
      <c r="P562" s="25"/>
      <c r="Q562" s="25"/>
      <c r="R562" s="25"/>
    </row>
    <row r="563" spans="1:18" s="33" customFormat="1">
      <c r="A563"/>
      <c r="B563" s="41"/>
      <c r="C563"/>
      <c r="D563"/>
      <c r="E563" s="50"/>
      <c r="F563" s="50"/>
      <c r="G563" s="50"/>
      <c r="H563"/>
      <c r="I563" s="47"/>
      <c r="J563"/>
      <c r="K563"/>
      <c r="L563"/>
      <c r="M563"/>
      <c r="P563" s="25"/>
      <c r="Q563" s="25"/>
      <c r="R563" s="25"/>
    </row>
    <row r="564" spans="1:18" s="33" customFormat="1">
      <c r="A564"/>
      <c r="B564" s="41"/>
      <c r="C564"/>
      <c r="D564"/>
      <c r="E564" s="50"/>
      <c r="F564" s="50"/>
      <c r="G564" s="50"/>
      <c r="H564"/>
      <c r="I564" s="47"/>
      <c r="J564"/>
      <c r="K564"/>
      <c r="L564"/>
      <c r="M564"/>
      <c r="P564" s="25"/>
      <c r="Q564" s="25"/>
      <c r="R564" s="25"/>
    </row>
    <row r="565" spans="1:18" s="33" customFormat="1">
      <c r="A565"/>
      <c r="B565" s="41"/>
      <c r="C565"/>
      <c r="D565"/>
      <c r="E565" s="50"/>
      <c r="F565" s="50"/>
      <c r="G565" s="50"/>
      <c r="H565"/>
      <c r="I565" s="47"/>
      <c r="J565"/>
      <c r="K565"/>
      <c r="L565"/>
      <c r="M565"/>
      <c r="P565" s="25"/>
      <c r="Q565" s="25"/>
      <c r="R565" s="25"/>
    </row>
    <row r="566" spans="1:18" s="33" customFormat="1">
      <c r="A566"/>
      <c r="B566" s="41"/>
      <c r="C566"/>
      <c r="D566"/>
      <c r="E566" s="50"/>
      <c r="F566" s="50"/>
      <c r="G566" s="50"/>
      <c r="H566"/>
      <c r="I566" s="47"/>
      <c r="J566"/>
      <c r="K566"/>
      <c r="L566"/>
      <c r="M566"/>
      <c r="P566" s="25"/>
      <c r="Q566" s="25"/>
      <c r="R566" s="25"/>
    </row>
    <row r="567" spans="1:18" s="33" customFormat="1">
      <c r="A567"/>
      <c r="B567" s="41"/>
      <c r="C567"/>
      <c r="D567"/>
      <c r="E567" s="50"/>
      <c r="F567" s="50"/>
      <c r="G567" s="50"/>
      <c r="H567"/>
      <c r="I567" s="47"/>
      <c r="J567"/>
      <c r="K567"/>
      <c r="L567"/>
      <c r="M567"/>
      <c r="P567" s="25"/>
      <c r="Q567" s="25"/>
      <c r="R567" s="25"/>
    </row>
    <row r="568" spans="1:18" s="33" customFormat="1">
      <c r="A568"/>
      <c r="B568" s="41"/>
      <c r="C568"/>
      <c r="D568"/>
      <c r="E568" s="50"/>
      <c r="F568" s="50"/>
      <c r="G568" s="50"/>
      <c r="H568"/>
      <c r="I568" s="47"/>
      <c r="J568"/>
      <c r="K568"/>
      <c r="L568"/>
      <c r="M568"/>
      <c r="P568" s="25"/>
      <c r="Q568" s="25"/>
      <c r="R568" s="25"/>
    </row>
    <row r="569" spans="1:18" s="33" customFormat="1">
      <c r="A569"/>
      <c r="B569" s="41"/>
      <c r="C569"/>
      <c r="D569"/>
      <c r="E569" s="50"/>
      <c r="F569" s="50"/>
      <c r="G569" s="50"/>
      <c r="H569"/>
      <c r="I569" s="47"/>
      <c r="J569"/>
      <c r="K569"/>
      <c r="L569"/>
      <c r="M569"/>
      <c r="P569" s="25"/>
      <c r="Q569" s="25"/>
      <c r="R569" s="25"/>
    </row>
    <row r="570" spans="1:18" s="33" customFormat="1">
      <c r="A570"/>
      <c r="B570" s="41"/>
      <c r="C570"/>
      <c r="D570"/>
      <c r="E570" s="50"/>
      <c r="F570" s="50"/>
      <c r="G570" s="50"/>
      <c r="H570"/>
      <c r="I570" s="47"/>
      <c r="J570"/>
      <c r="K570"/>
      <c r="L570"/>
      <c r="M570"/>
      <c r="P570" s="25"/>
      <c r="Q570" s="25"/>
      <c r="R570" s="25"/>
    </row>
    <row r="571" spans="1:18" s="33" customFormat="1">
      <c r="A571"/>
      <c r="B571" s="41"/>
      <c r="C571"/>
      <c r="D571"/>
      <c r="E571" s="50"/>
      <c r="F571" s="50"/>
      <c r="G571" s="50"/>
      <c r="H571"/>
      <c r="I571" s="47"/>
      <c r="J571"/>
      <c r="K571"/>
      <c r="L571"/>
      <c r="M571"/>
      <c r="P571" s="25"/>
      <c r="Q571" s="25"/>
      <c r="R571" s="25"/>
    </row>
    <row r="572" spans="1:18" s="33" customFormat="1">
      <c r="A572"/>
      <c r="B572" s="41"/>
      <c r="C572"/>
      <c r="D572"/>
      <c r="E572" s="50"/>
      <c r="F572" s="50"/>
      <c r="G572" s="50"/>
      <c r="H572"/>
      <c r="I572" s="47"/>
      <c r="J572"/>
      <c r="K572"/>
      <c r="L572"/>
      <c r="M572"/>
      <c r="P572" s="25"/>
      <c r="Q572" s="25"/>
      <c r="R572" s="25"/>
    </row>
    <row r="573" spans="1:18" s="33" customFormat="1">
      <c r="A573"/>
      <c r="B573" s="41"/>
      <c r="C573"/>
      <c r="D573"/>
      <c r="E573" s="50"/>
      <c r="F573" s="50"/>
      <c r="G573" s="50"/>
      <c r="H573"/>
      <c r="I573" s="47"/>
      <c r="J573"/>
      <c r="K573"/>
      <c r="L573"/>
      <c r="M573"/>
      <c r="P573" s="25"/>
      <c r="Q573" s="25"/>
      <c r="R573" s="25"/>
    </row>
    <row r="574" spans="1:18" s="33" customFormat="1">
      <c r="A574"/>
      <c r="B574" s="41"/>
      <c r="C574"/>
      <c r="D574"/>
      <c r="E574" s="50"/>
      <c r="F574" s="50"/>
      <c r="G574" s="50"/>
      <c r="H574"/>
      <c r="I574" s="47"/>
      <c r="J574"/>
      <c r="K574"/>
      <c r="L574"/>
      <c r="M574"/>
      <c r="P574" s="25"/>
      <c r="Q574" s="25"/>
      <c r="R574" s="25"/>
    </row>
    <row r="575" spans="1:18" s="33" customFormat="1">
      <c r="A575"/>
      <c r="B575" s="41"/>
      <c r="C575"/>
      <c r="D575"/>
      <c r="E575" s="50"/>
      <c r="F575" s="50"/>
      <c r="G575" s="50"/>
      <c r="H575"/>
      <c r="I575" s="47"/>
      <c r="J575"/>
      <c r="K575"/>
      <c r="L575"/>
      <c r="M575"/>
      <c r="P575" s="25"/>
      <c r="Q575" s="25"/>
      <c r="R575" s="25"/>
    </row>
    <row r="576" spans="1:18" s="33" customFormat="1">
      <c r="A576"/>
      <c r="B576" s="41"/>
      <c r="C576"/>
      <c r="D576"/>
      <c r="E576" s="50"/>
      <c r="F576" s="50"/>
      <c r="G576" s="50"/>
      <c r="H576"/>
      <c r="I576" s="47"/>
      <c r="J576"/>
      <c r="K576"/>
      <c r="L576"/>
      <c r="M576"/>
      <c r="P576" s="25"/>
      <c r="Q576" s="25"/>
      <c r="R576" s="25"/>
    </row>
    <row r="577" spans="1:18" s="33" customFormat="1">
      <c r="A577"/>
      <c r="B577" s="41"/>
      <c r="C577"/>
      <c r="D577"/>
      <c r="E577" s="50"/>
      <c r="F577" s="50"/>
      <c r="G577" s="50"/>
      <c r="H577"/>
      <c r="I577" s="47"/>
      <c r="J577"/>
      <c r="K577"/>
      <c r="L577"/>
      <c r="M577"/>
      <c r="P577" s="25"/>
      <c r="Q577" s="25"/>
      <c r="R577" s="25"/>
    </row>
    <row r="578" spans="1:18" s="33" customFormat="1">
      <c r="A578"/>
      <c r="B578" s="41"/>
      <c r="C578"/>
      <c r="D578"/>
      <c r="E578" s="50"/>
      <c r="F578" s="50"/>
      <c r="G578" s="50"/>
      <c r="H578"/>
      <c r="I578" s="47"/>
      <c r="J578"/>
      <c r="K578"/>
      <c r="L578"/>
      <c r="M578"/>
      <c r="P578" s="25"/>
      <c r="Q578" s="25"/>
      <c r="R578" s="25"/>
    </row>
    <row r="579" spans="1:18" s="33" customFormat="1">
      <c r="A579"/>
      <c r="B579" s="41"/>
      <c r="C579"/>
      <c r="D579"/>
      <c r="E579" s="50"/>
      <c r="F579" s="50"/>
      <c r="G579" s="50"/>
      <c r="H579"/>
      <c r="I579" s="47"/>
      <c r="J579"/>
      <c r="K579"/>
      <c r="L579"/>
      <c r="M579"/>
      <c r="P579" s="25"/>
      <c r="Q579" s="25"/>
      <c r="R579" s="25"/>
    </row>
    <row r="580" spans="1:18" s="33" customFormat="1">
      <c r="A580"/>
      <c r="B580" s="41"/>
      <c r="C580"/>
      <c r="D580"/>
      <c r="E580" s="50"/>
      <c r="F580" s="50"/>
      <c r="G580" s="50"/>
      <c r="H580"/>
      <c r="I580" s="47"/>
      <c r="J580"/>
      <c r="K580"/>
      <c r="L580"/>
      <c r="M580"/>
      <c r="P580" s="25"/>
      <c r="Q580" s="25"/>
      <c r="R580" s="25"/>
    </row>
    <row r="581" spans="1:18" s="33" customFormat="1">
      <c r="A581"/>
      <c r="B581" s="41"/>
      <c r="C581"/>
      <c r="D581"/>
      <c r="E581" s="50"/>
      <c r="F581" s="50"/>
      <c r="G581" s="50"/>
      <c r="H581"/>
      <c r="I581" s="47"/>
      <c r="J581"/>
      <c r="K581"/>
      <c r="L581"/>
      <c r="M581"/>
      <c r="P581" s="25"/>
      <c r="Q581" s="25"/>
      <c r="R581" s="25"/>
    </row>
    <row r="582" spans="1:18" s="33" customFormat="1">
      <c r="A582"/>
      <c r="B582" s="41"/>
      <c r="C582"/>
      <c r="D582"/>
      <c r="E582" s="50"/>
      <c r="F582" s="50"/>
      <c r="G582" s="50"/>
      <c r="H582"/>
      <c r="I582" s="47"/>
      <c r="J582"/>
      <c r="K582"/>
      <c r="L582"/>
      <c r="M582"/>
      <c r="P582" s="25"/>
      <c r="Q582" s="25"/>
      <c r="R582" s="25"/>
    </row>
    <row r="583" spans="1:18" s="33" customFormat="1">
      <c r="A583"/>
      <c r="B583" s="41"/>
      <c r="C583"/>
      <c r="D583"/>
      <c r="E583" s="50"/>
      <c r="F583" s="50"/>
      <c r="G583" s="50"/>
      <c r="H583"/>
      <c r="I583" s="47"/>
      <c r="J583"/>
      <c r="K583"/>
      <c r="L583"/>
      <c r="M583"/>
      <c r="P583" s="25"/>
      <c r="Q583" s="25"/>
      <c r="R583" s="25"/>
    </row>
    <row r="584" spans="1:18" s="33" customFormat="1">
      <c r="A584"/>
      <c r="B584" s="41"/>
      <c r="C584"/>
      <c r="D584"/>
      <c r="E584" s="50"/>
      <c r="F584" s="50"/>
      <c r="G584" s="50"/>
      <c r="H584"/>
      <c r="I584" s="47"/>
      <c r="J584"/>
      <c r="K584"/>
      <c r="L584"/>
      <c r="M584"/>
      <c r="P584" s="25"/>
      <c r="Q584" s="25"/>
      <c r="R584" s="25"/>
    </row>
    <row r="585" spans="1:18" s="33" customFormat="1">
      <c r="A585"/>
      <c r="B585" s="41"/>
      <c r="C585"/>
      <c r="D585"/>
      <c r="E585" s="50"/>
      <c r="F585" s="50"/>
      <c r="G585" s="50"/>
      <c r="H585"/>
      <c r="I585" s="47"/>
      <c r="J585"/>
      <c r="K585"/>
      <c r="L585"/>
      <c r="M585"/>
      <c r="P585" s="25"/>
      <c r="Q585" s="25"/>
      <c r="R585" s="25"/>
    </row>
    <row r="586" spans="1:18" s="33" customFormat="1">
      <c r="A586"/>
      <c r="B586" s="41"/>
      <c r="C586"/>
      <c r="D586"/>
      <c r="E586" s="50"/>
      <c r="F586" s="50"/>
      <c r="G586" s="50"/>
      <c r="H586"/>
      <c r="I586" s="47"/>
      <c r="J586"/>
      <c r="K586"/>
      <c r="L586"/>
      <c r="M586"/>
      <c r="P586" s="25"/>
      <c r="Q586" s="25"/>
      <c r="R586" s="25"/>
    </row>
    <row r="587" spans="1:18" s="33" customFormat="1">
      <c r="A587"/>
      <c r="B587" s="41"/>
      <c r="C587"/>
      <c r="D587"/>
      <c r="E587" s="50"/>
      <c r="F587" s="50"/>
      <c r="G587" s="50"/>
      <c r="H587"/>
      <c r="I587" s="47"/>
      <c r="J587"/>
      <c r="K587"/>
      <c r="L587"/>
      <c r="M587"/>
      <c r="P587" s="25"/>
      <c r="Q587" s="25"/>
      <c r="R587" s="25"/>
    </row>
    <row r="588" spans="1:18" s="33" customFormat="1">
      <c r="A588"/>
      <c r="B588" s="41"/>
      <c r="C588"/>
      <c r="D588"/>
      <c r="E588" s="50"/>
      <c r="F588" s="50"/>
      <c r="G588" s="50"/>
      <c r="H588"/>
      <c r="I588" s="47"/>
      <c r="J588"/>
      <c r="K588"/>
      <c r="L588"/>
      <c r="M588"/>
      <c r="P588" s="25"/>
      <c r="Q588" s="25"/>
      <c r="R588" s="25"/>
    </row>
    <row r="589" spans="1:18" s="33" customFormat="1">
      <c r="A589"/>
      <c r="B589" s="41"/>
      <c r="C589"/>
      <c r="D589"/>
      <c r="E589" s="50"/>
      <c r="F589" s="50"/>
      <c r="G589" s="50"/>
      <c r="H589"/>
      <c r="I589" s="47"/>
      <c r="J589"/>
      <c r="K589"/>
      <c r="L589"/>
      <c r="M589"/>
      <c r="P589" s="25"/>
      <c r="Q589" s="25"/>
      <c r="R589" s="25"/>
    </row>
    <row r="590" spans="1:18" s="33" customFormat="1">
      <c r="A590"/>
      <c r="B590" s="41"/>
      <c r="C590"/>
      <c r="D590"/>
      <c r="E590" s="50"/>
      <c r="F590" s="50"/>
      <c r="G590" s="50"/>
      <c r="H590"/>
      <c r="I590" s="47"/>
      <c r="J590"/>
      <c r="K590"/>
      <c r="L590"/>
      <c r="M590"/>
      <c r="P590" s="25"/>
      <c r="Q590" s="25"/>
      <c r="R590" s="25"/>
    </row>
    <row r="591" spans="1:18" s="33" customFormat="1">
      <c r="A591"/>
      <c r="B591" s="41"/>
      <c r="C591"/>
      <c r="D591"/>
      <c r="E591" s="50"/>
      <c r="F591" s="50"/>
      <c r="G591" s="50"/>
      <c r="H591"/>
      <c r="I591" s="47"/>
      <c r="J591"/>
      <c r="K591"/>
      <c r="L591"/>
      <c r="M591"/>
      <c r="P591" s="25"/>
      <c r="Q591" s="25"/>
      <c r="R591" s="25"/>
    </row>
    <row r="592" spans="1:18" s="33" customFormat="1">
      <c r="A592"/>
      <c r="B592" s="41"/>
      <c r="C592"/>
      <c r="D592"/>
      <c r="E592" s="50"/>
      <c r="F592" s="50"/>
      <c r="G592" s="50"/>
      <c r="H592"/>
      <c r="I592" s="47"/>
      <c r="J592"/>
      <c r="K592"/>
      <c r="L592"/>
      <c r="M592"/>
      <c r="P592" s="25"/>
      <c r="Q592" s="25"/>
      <c r="R592" s="25"/>
    </row>
    <row r="593" spans="1:18" s="33" customFormat="1">
      <c r="A593"/>
      <c r="B593" s="41"/>
      <c r="C593"/>
      <c r="D593"/>
      <c r="E593" s="50"/>
      <c r="F593" s="50"/>
      <c r="G593" s="50"/>
      <c r="H593"/>
      <c r="I593" s="47"/>
      <c r="J593"/>
      <c r="K593"/>
      <c r="L593"/>
      <c r="M593"/>
      <c r="P593" s="25"/>
      <c r="Q593" s="25"/>
      <c r="R593" s="25"/>
    </row>
    <row r="594" spans="1:18" s="33" customFormat="1">
      <c r="A594"/>
      <c r="B594" s="41"/>
      <c r="C594"/>
      <c r="D594"/>
      <c r="E594" s="50"/>
      <c r="F594" s="50"/>
      <c r="G594" s="50"/>
      <c r="H594"/>
      <c r="I594" s="47"/>
      <c r="J594"/>
      <c r="K594"/>
      <c r="L594"/>
      <c r="M594"/>
      <c r="P594" s="25"/>
      <c r="Q594" s="25"/>
      <c r="R594" s="25"/>
    </row>
    <row r="595" spans="1:18" s="33" customFormat="1">
      <c r="A595"/>
      <c r="B595" s="41"/>
      <c r="C595"/>
      <c r="D595"/>
      <c r="E595" s="50"/>
      <c r="F595" s="50"/>
      <c r="G595" s="50"/>
      <c r="H595"/>
      <c r="I595" s="47"/>
      <c r="J595"/>
      <c r="K595"/>
      <c r="L595"/>
      <c r="M595"/>
      <c r="P595" s="25"/>
      <c r="Q595" s="25"/>
      <c r="R595" s="25"/>
    </row>
    <row r="596" spans="1:18" s="33" customFormat="1">
      <c r="A596"/>
      <c r="B596" s="41"/>
      <c r="C596"/>
      <c r="D596"/>
      <c r="E596" s="50"/>
      <c r="F596" s="50"/>
      <c r="G596" s="50"/>
      <c r="H596"/>
      <c r="I596" s="47"/>
      <c r="J596"/>
      <c r="K596"/>
      <c r="L596"/>
      <c r="M596"/>
      <c r="P596" s="25"/>
      <c r="Q596" s="25"/>
      <c r="R596" s="25"/>
    </row>
    <row r="597" spans="1:18" s="33" customFormat="1">
      <c r="A597"/>
      <c r="B597" s="41"/>
      <c r="C597"/>
      <c r="D597"/>
      <c r="E597" s="50"/>
      <c r="F597" s="50"/>
      <c r="G597" s="50"/>
      <c r="H597"/>
      <c r="I597" s="47"/>
      <c r="J597"/>
      <c r="K597"/>
      <c r="L597"/>
      <c r="M597"/>
      <c r="P597" s="25"/>
      <c r="Q597" s="25"/>
      <c r="R597" s="25"/>
    </row>
    <row r="598" spans="1:18" s="33" customFormat="1">
      <c r="A598"/>
      <c r="B598" s="41"/>
      <c r="C598"/>
      <c r="D598"/>
      <c r="E598" s="50"/>
      <c r="F598" s="50"/>
      <c r="G598" s="50"/>
      <c r="H598"/>
      <c r="I598" s="47"/>
      <c r="J598"/>
      <c r="K598"/>
      <c r="L598"/>
      <c r="M598"/>
      <c r="P598" s="25"/>
      <c r="Q598" s="25"/>
      <c r="R598" s="25"/>
    </row>
    <row r="599" spans="1:18" s="33" customFormat="1">
      <c r="A599"/>
      <c r="B599" s="41"/>
      <c r="C599"/>
      <c r="D599"/>
      <c r="E599" s="50"/>
      <c r="F599" s="50"/>
      <c r="G599" s="50"/>
      <c r="H599"/>
      <c r="I599" s="47"/>
      <c r="J599"/>
      <c r="K599"/>
      <c r="L599"/>
      <c r="M599"/>
      <c r="P599" s="25"/>
      <c r="Q599" s="25"/>
      <c r="R599" s="25"/>
    </row>
    <row r="600" spans="1:18" s="33" customFormat="1">
      <c r="A600"/>
      <c r="B600" s="41"/>
      <c r="C600"/>
      <c r="D600"/>
      <c r="E600" s="50"/>
      <c r="F600" s="50"/>
      <c r="G600" s="50"/>
      <c r="H600"/>
      <c r="I600" s="47"/>
      <c r="J600"/>
      <c r="K600"/>
      <c r="L600"/>
      <c r="M600"/>
      <c r="P600" s="25"/>
      <c r="Q600" s="25"/>
      <c r="R600" s="25"/>
    </row>
    <row r="601" spans="1:18" s="33" customFormat="1">
      <c r="A601"/>
      <c r="B601" s="41"/>
      <c r="C601"/>
      <c r="D601"/>
      <c r="E601" s="50"/>
      <c r="F601" s="50"/>
      <c r="G601" s="50"/>
      <c r="H601"/>
      <c r="I601" s="47"/>
      <c r="J601"/>
      <c r="K601"/>
      <c r="L601"/>
      <c r="M601"/>
      <c r="P601" s="25"/>
      <c r="Q601" s="25"/>
      <c r="R601" s="25"/>
    </row>
    <row r="602" spans="1:18" s="33" customFormat="1">
      <c r="A602"/>
      <c r="B602" s="41"/>
      <c r="C602"/>
      <c r="D602"/>
      <c r="E602" s="50"/>
      <c r="F602" s="50"/>
      <c r="G602" s="50"/>
      <c r="H602"/>
      <c r="I602" s="47"/>
      <c r="J602"/>
      <c r="K602"/>
      <c r="L602"/>
      <c r="M602"/>
      <c r="P602" s="25"/>
      <c r="Q602" s="25"/>
      <c r="R602" s="25"/>
    </row>
    <row r="603" spans="1:18" s="33" customFormat="1">
      <c r="A603"/>
      <c r="B603" s="41"/>
      <c r="C603"/>
      <c r="D603"/>
      <c r="E603" s="50"/>
      <c r="F603" s="50"/>
      <c r="G603" s="50"/>
      <c r="H603"/>
      <c r="I603" s="47"/>
      <c r="J603"/>
      <c r="K603"/>
      <c r="L603"/>
      <c r="M603"/>
      <c r="P603" s="25"/>
      <c r="Q603" s="25"/>
      <c r="R603" s="25"/>
    </row>
    <row r="604" spans="1:18" s="33" customFormat="1">
      <c r="A604"/>
      <c r="B604" s="41"/>
      <c r="C604"/>
      <c r="D604"/>
      <c r="E604" s="50"/>
      <c r="F604" s="50"/>
      <c r="G604" s="50"/>
      <c r="H604"/>
      <c r="I604" s="47"/>
      <c r="J604"/>
      <c r="K604"/>
      <c r="L604"/>
      <c r="M604"/>
      <c r="P604" s="25"/>
      <c r="Q604" s="25"/>
      <c r="R604" s="25"/>
    </row>
    <row r="605" spans="1:18" s="33" customFormat="1">
      <c r="A605"/>
      <c r="B605" s="41"/>
      <c r="C605"/>
      <c r="D605"/>
      <c r="E605" s="50"/>
      <c r="F605" s="50"/>
      <c r="G605" s="50"/>
      <c r="H605"/>
      <c r="I605" s="47"/>
      <c r="J605"/>
      <c r="K605"/>
      <c r="L605"/>
      <c r="M605"/>
      <c r="P605" s="25"/>
      <c r="Q605" s="25"/>
      <c r="R605" s="25"/>
    </row>
    <row r="606" spans="1:18" s="33" customFormat="1">
      <c r="A606"/>
      <c r="B606" s="41"/>
      <c r="C606"/>
      <c r="D606"/>
      <c r="E606" s="50"/>
      <c r="F606" s="50"/>
      <c r="G606" s="50"/>
      <c r="H606"/>
      <c r="I606" s="47"/>
      <c r="J606"/>
      <c r="K606"/>
      <c r="L606"/>
      <c r="M606"/>
      <c r="P606" s="25"/>
      <c r="Q606" s="25"/>
      <c r="R606" s="25"/>
    </row>
    <row r="607" spans="1:18" s="33" customFormat="1">
      <c r="A607"/>
      <c r="B607" s="41"/>
      <c r="C607"/>
      <c r="D607"/>
      <c r="E607" s="50"/>
      <c r="F607" s="50"/>
      <c r="G607" s="50"/>
      <c r="H607"/>
      <c r="I607" s="47"/>
      <c r="J607"/>
      <c r="K607"/>
      <c r="L607"/>
      <c r="M607"/>
      <c r="P607" s="25"/>
      <c r="Q607" s="25"/>
      <c r="R607" s="25"/>
    </row>
    <row r="608" spans="1:18" s="33" customFormat="1">
      <c r="A608"/>
      <c r="B608" s="41"/>
      <c r="C608"/>
      <c r="D608"/>
      <c r="E608" s="50"/>
      <c r="F608" s="50"/>
      <c r="G608" s="50"/>
      <c r="H608"/>
      <c r="I608" s="47"/>
      <c r="J608"/>
      <c r="K608"/>
      <c r="L608"/>
      <c r="M608"/>
      <c r="P608" s="25"/>
      <c r="Q608" s="25"/>
      <c r="R608" s="25"/>
    </row>
    <row r="609" spans="1:18" s="33" customFormat="1">
      <c r="A609"/>
      <c r="B609" s="41"/>
      <c r="C609"/>
      <c r="D609"/>
      <c r="E609" s="50"/>
      <c r="F609" s="50"/>
      <c r="G609" s="50"/>
      <c r="H609"/>
      <c r="I609" s="47"/>
      <c r="J609"/>
      <c r="K609"/>
      <c r="L609"/>
      <c r="M609"/>
      <c r="P609" s="25"/>
      <c r="Q609" s="25"/>
      <c r="R609" s="25"/>
    </row>
    <row r="610" spans="1:18" s="33" customFormat="1">
      <c r="A610"/>
      <c r="B610" s="41"/>
      <c r="C610"/>
      <c r="D610"/>
      <c r="E610" s="50"/>
      <c r="F610" s="50"/>
      <c r="G610" s="50"/>
      <c r="H610"/>
      <c r="I610" s="47"/>
      <c r="J610"/>
      <c r="K610"/>
      <c r="L610"/>
      <c r="M610"/>
      <c r="P610" s="25"/>
      <c r="Q610" s="25"/>
      <c r="R610" s="25"/>
    </row>
    <row r="611" spans="1:18" s="33" customFormat="1">
      <c r="A611"/>
      <c r="B611" s="41"/>
      <c r="C611"/>
      <c r="D611"/>
      <c r="E611" s="50"/>
      <c r="F611" s="50"/>
      <c r="G611" s="50"/>
      <c r="H611"/>
      <c r="I611" s="47"/>
      <c r="J611"/>
      <c r="K611"/>
      <c r="L611"/>
      <c r="M611"/>
      <c r="P611" s="25"/>
      <c r="Q611" s="25"/>
      <c r="R611" s="25"/>
    </row>
    <row r="612" spans="1:18" s="33" customFormat="1">
      <c r="A612"/>
      <c r="B612" s="41"/>
      <c r="C612"/>
      <c r="D612"/>
      <c r="E612" s="50"/>
      <c r="F612" s="50"/>
      <c r="G612" s="50"/>
      <c r="H612"/>
      <c r="I612" s="47"/>
      <c r="J612"/>
      <c r="K612"/>
      <c r="L612"/>
      <c r="M612"/>
      <c r="P612" s="25"/>
      <c r="Q612" s="25"/>
      <c r="R612" s="25"/>
    </row>
    <row r="613" spans="1:18" s="33" customFormat="1">
      <c r="A613"/>
      <c r="B613" s="41"/>
      <c r="C613"/>
      <c r="D613"/>
      <c r="E613" s="50"/>
      <c r="F613" s="50"/>
      <c r="G613" s="50"/>
      <c r="H613"/>
      <c r="I613" s="47"/>
      <c r="J613"/>
      <c r="K613"/>
      <c r="L613"/>
      <c r="M613"/>
      <c r="P613" s="25"/>
      <c r="Q613" s="25"/>
      <c r="R613" s="25"/>
    </row>
    <row r="614" spans="1:18" s="33" customFormat="1">
      <c r="A614"/>
      <c r="B614" s="41"/>
      <c r="C614"/>
      <c r="D614"/>
      <c r="E614" s="50"/>
      <c r="F614" s="50"/>
      <c r="G614" s="50"/>
      <c r="H614"/>
      <c r="I614" s="47"/>
      <c r="J614"/>
      <c r="K614"/>
      <c r="L614"/>
      <c r="M614"/>
      <c r="P614" s="25"/>
      <c r="Q614" s="25"/>
      <c r="R614" s="25"/>
    </row>
    <row r="615" spans="1:18" s="33" customFormat="1">
      <c r="A615"/>
      <c r="B615" s="41"/>
      <c r="C615"/>
      <c r="D615"/>
      <c r="E615" s="50"/>
      <c r="F615" s="50"/>
      <c r="G615" s="50"/>
      <c r="H615"/>
      <c r="I615" s="47"/>
      <c r="J615"/>
      <c r="K615"/>
      <c r="L615"/>
      <c r="M615"/>
      <c r="P615" s="25"/>
      <c r="Q615" s="25"/>
      <c r="R615" s="25"/>
    </row>
    <row r="616" spans="1:18" s="33" customFormat="1">
      <c r="A616"/>
      <c r="B616" s="41"/>
      <c r="C616"/>
      <c r="D616"/>
      <c r="E616" s="50"/>
      <c r="F616" s="50"/>
      <c r="G616" s="50"/>
      <c r="H616"/>
      <c r="I616" s="47"/>
      <c r="J616"/>
      <c r="K616"/>
      <c r="L616"/>
      <c r="M616"/>
      <c r="P616" s="25"/>
      <c r="Q616" s="25"/>
      <c r="R616" s="25"/>
    </row>
    <row r="617" spans="1:18" s="33" customFormat="1">
      <c r="A617"/>
      <c r="B617" s="41"/>
      <c r="C617"/>
      <c r="D617"/>
      <c r="E617" s="50"/>
      <c r="F617" s="50"/>
      <c r="G617" s="50"/>
      <c r="H617"/>
      <c r="I617" s="47"/>
      <c r="J617"/>
      <c r="K617"/>
      <c r="L617"/>
      <c r="M617"/>
      <c r="P617" s="25"/>
      <c r="Q617" s="25"/>
      <c r="R617" s="25"/>
    </row>
    <row r="618" spans="1:18" s="33" customFormat="1">
      <c r="A618"/>
      <c r="B618" s="41"/>
      <c r="C618"/>
      <c r="D618"/>
      <c r="E618" s="50"/>
      <c r="F618" s="50"/>
      <c r="G618" s="50"/>
      <c r="H618"/>
      <c r="I618" s="47"/>
      <c r="J618"/>
      <c r="K618"/>
      <c r="L618"/>
      <c r="M618"/>
      <c r="P618" s="25"/>
      <c r="Q618" s="25"/>
      <c r="R618" s="25"/>
    </row>
    <row r="619" spans="1:18" s="33" customFormat="1">
      <c r="A619"/>
      <c r="B619" s="41"/>
      <c r="C619"/>
      <c r="D619"/>
      <c r="E619" s="50"/>
      <c r="F619" s="50"/>
      <c r="G619" s="50"/>
      <c r="H619"/>
      <c r="I619" s="47"/>
      <c r="J619"/>
      <c r="K619"/>
      <c r="L619"/>
      <c r="M619"/>
      <c r="P619" s="25"/>
      <c r="Q619" s="25"/>
      <c r="R619" s="25"/>
    </row>
    <row r="620" spans="1:18" s="33" customFormat="1">
      <c r="A620"/>
      <c r="B620" s="41"/>
      <c r="C620"/>
      <c r="D620"/>
      <c r="E620" s="50"/>
      <c r="F620" s="50"/>
      <c r="G620" s="50"/>
      <c r="H620"/>
      <c r="I620" s="47"/>
      <c r="J620"/>
      <c r="K620"/>
      <c r="L620"/>
      <c r="M620"/>
      <c r="P620" s="25"/>
      <c r="Q620" s="25"/>
      <c r="R620" s="25"/>
    </row>
    <row r="621" spans="1:18" s="33" customFormat="1">
      <c r="A621"/>
      <c r="B621" s="41"/>
      <c r="C621"/>
      <c r="D621"/>
      <c r="E621" s="50"/>
      <c r="F621" s="50"/>
      <c r="G621" s="50"/>
      <c r="H621"/>
      <c r="I621" s="47"/>
      <c r="J621"/>
      <c r="K621"/>
      <c r="L621"/>
      <c r="M621"/>
      <c r="P621" s="25"/>
      <c r="Q621" s="25"/>
      <c r="R621" s="25"/>
    </row>
    <row r="622" spans="1:18" s="33" customFormat="1">
      <c r="A622"/>
      <c r="B622" s="41"/>
      <c r="C622"/>
      <c r="D622"/>
      <c r="E622" s="50"/>
      <c r="F622" s="50"/>
      <c r="G622" s="50"/>
      <c r="H622"/>
      <c r="I622" s="47"/>
      <c r="J622"/>
      <c r="K622"/>
      <c r="L622"/>
      <c r="M622"/>
      <c r="P622" s="25"/>
      <c r="Q622" s="25"/>
      <c r="R622" s="25"/>
    </row>
    <row r="623" spans="1:18" s="33" customFormat="1">
      <c r="A623"/>
      <c r="B623" s="41"/>
      <c r="C623"/>
      <c r="D623"/>
      <c r="E623" s="50"/>
      <c r="F623" s="50"/>
      <c r="G623" s="50"/>
      <c r="H623"/>
      <c r="I623" s="47"/>
      <c r="J623"/>
      <c r="K623"/>
      <c r="L623"/>
      <c r="M623"/>
      <c r="P623" s="25"/>
      <c r="Q623" s="25"/>
      <c r="R623" s="25"/>
    </row>
    <row r="624" spans="1:18" s="33" customFormat="1">
      <c r="A624"/>
      <c r="B624" s="41"/>
      <c r="C624"/>
      <c r="D624"/>
      <c r="E624" s="50"/>
      <c r="F624" s="50"/>
      <c r="G624" s="50"/>
      <c r="H624"/>
      <c r="I624" s="47"/>
      <c r="J624"/>
      <c r="K624"/>
      <c r="L624"/>
      <c r="M624"/>
      <c r="P624" s="25"/>
      <c r="Q624" s="25"/>
      <c r="R624" s="25"/>
    </row>
    <row r="625" spans="1:18" s="33" customFormat="1">
      <c r="A625"/>
      <c r="B625" s="41"/>
      <c r="C625"/>
      <c r="D625"/>
      <c r="E625" s="50"/>
      <c r="F625" s="50"/>
      <c r="G625" s="50"/>
      <c r="H625"/>
      <c r="I625" s="47"/>
      <c r="J625"/>
      <c r="K625"/>
      <c r="L625"/>
      <c r="M625"/>
      <c r="P625" s="25"/>
      <c r="Q625" s="25"/>
      <c r="R625" s="25"/>
    </row>
    <row r="626" spans="1:18" s="33" customFormat="1">
      <c r="A626"/>
      <c r="B626" s="41"/>
      <c r="C626"/>
      <c r="D626"/>
      <c r="E626" s="50"/>
      <c r="F626" s="50"/>
      <c r="G626" s="50"/>
      <c r="H626"/>
      <c r="I626" s="47"/>
      <c r="J626"/>
      <c r="K626"/>
      <c r="L626"/>
      <c r="M626"/>
      <c r="P626" s="25"/>
      <c r="Q626" s="25"/>
      <c r="R626" s="25"/>
    </row>
    <row r="627" spans="1:18" s="33" customFormat="1">
      <c r="A627"/>
      <c r="B627" s="41"/>
      <c r="C627"/>
      <c r="D627"/>
      <c r="E627" s="50"/>
      <c r="F627" s="50"/>
      <c r="G627" s="50"/>
      <c r="H627"/>
      <c r="I627" s="47"/>
      <c r="J627"/>
      <c r="K627"/>
      <c r="L627"/>
      <c r="M627"/>
      <c r="P627" s="25"/>
      <c r="Q627" s="25"/>
      <c r="R627" s="25"/>
    </row>
    <row r="628" spans="1:18" s="33" customFormat="1">
      <c r="A628"/>
      <c r="B628" s="41"/>
      <c r="C628"/>
      <c r="D628"/>
      <c r="E628" s="50"/>
      <c r="F628" s="50"/>
      <c r="G628" s="50"/>
      <c r="H628"/>
      <c r="I628" s="47"/>
      <c r="J628"/>
      <c r="K628"/>
      <c r="L628"/>
      <c r="M628"/>
      <c r="P628" s="25"/>
      <c r="Q628" s="25"/>
      <c r="R628" s="25"/>
    </row>
    <row r="629" spans="1:18" s="33" customFormat="1">
      <c r="A629"/>
      <c r="B629" s="41"/>
      <c r="C629"/>
      <c r="D629"/>
      <c r="E629" s="50"/>
      <c r="F629" s="50"/>
      <c r="G629" s="50"/>
      <c r="H629"/>
      <c r="I629" s="47"/>
      <c r="J629"/>
      <c r="K629"/>
      <c r="L629"/>
      <c r="M629"/>
      <c r="P629" s="25"/>
      <c r="Q629" s="25"/>
      <c r="R629" s="25"/>
    </row>
    <row r="630" spans="1:18" s="33" customFormat="1">
      <c r="A630"/>
      <c r="B630" s="41"/>
      <c r="C630"/>
      <c r="D630"/>
      <c r="E630" s="50"/>
      <c r="F630" s="50"/>
      <c r="G630" s="50"/>
      <c r="H630"/>
      <c r="I630" s="47"/>
      <c r="J630"/>
      <c r="K630"/>
      <c r="L630"/>
      <c r="M630"/>
      <c r="P630" s="25"/>
      <c r="Q630" s="25"/>
      <c r="R630" s="25"/>
    </row>
    <row r="631" spans="1:18" s="33" customFormat="1">
      <c r="A631"/>
      <c r="B631" s="41"/>
      <c r="C631"/>
      <c r="D631"/>
      <c r="E631" s="50"/>
      <c r="F631" s="50"/>
      <c r="G631" s="50"/>
      <c r="H631"/>
      <c r="I631" s="47"/>
      <c r="J631"/>
      <c r="K631"/>
      <c r="L631"/>
      <c r="M631"/>
      <c r="P631" s="25"/>
      <c r="Q631" s="25"/>
      <c r="R631" s="25"/>
    </row>
    <row r="632" spans="1:18" s="33" customFormat="1">
      <c r="A632"/>
      <c r="B632" s="41"/>
      <c r="C632"/>
      <c r="D632"/>
      <c r="E632" s="50"/>
      <c r="F632" s="50"/>
      <c r="G632" s="50"/>
      <c r="H632"/>
      <c r="I632" s="47"/>
      <c r="J632"/>
      <c r="K632"/>
      <c r="L632"/>
      <c r="M632"/>
      <c r="P632" s="25"/>
      <c r="Q632" s="25"/>
      <c r="R632" s="25"/>
    </row>
    <row r="633" spans="1:18" s="33" customFormat="1">
      <c r="A633"/>
      <c r="B633" s="41"/>
      <c r="C633"/>
      <c r="D633"/>
      <c r="E633" s="50"/>
      <c r="F633" s="50"/>
      <c r="G633" s="50"/>
      <c r="H633"/>
      <c r="I633" s="47"/>
      <c r="J633"/>
      <c r="K633"/>
      <c r="L633"/>
      <c r="M633"/>
      <c r="P633" s="25"/>
      <c r="Q633" s="25"/>
      <c r="R633" s="25"/>
    </row>
    <row r="634" spans="1:18" s="33" customFormat="1">
      <c r="A634"/>
      <c r="B634" s="41"/>
      <c r="C634"/>
      <c r="D634"/>
      <c r="E634" s="50"/>
      <c r="F634" s="50"/>
      <c r="G634" s="50"/>
      <c r="H634"/>
      <c r="I634" s="47"/>
      <c r="J634"/>
      <c r="K634"/>
      <c r="L634"/>
      <c r="M634"/>
      <c r="P634" s="25"/>
      <c r="Q634" s="25"/>
      <c r="R634" s="25"/>
    </row>
    <row r="635" spans="1:18" s="33" customFormat="1">
      <c r="A635"/>
      <c r="B635" s="41"/>
      <c r="C635"/>
      <c r="D635"/>
      <c r="E635" s="50"/>
      <c r="F635" s="50"/>
      <c r="G635" s="50"/>
      <c r="H635"/>
      <c r="I635" s="47"/>
      <c r="J635"/>
      <c r="K635"/>
      <c r="L635"/>
      <c r="M635"/>
      <c r="P635" s="25"/>
      <c r="Q635" s="25"/>
      <c r="R635" s="25"/>
    </row>
    <row r="636" spans="1:18" s="33" customFormat="1">
      <c r="A636"/>
      <c r="B636" s="41"/>
      <c r="C636"/>
      <c r="D636"/>
      <c r="E636" s="50"/>
      <c r="F636" s="50"/>
      <c r="G636" s="50"/>
      <c r="H636"/>
      <c r="I636" s="47"/>
      <c r="J636"/>
      <c r="K636"/>
      <c r="L636"/>
      <c r="M636"/>
      <c r="P636" s="25"/>
      <c r="Q636" s="25"/>
      <c r="R636" s="25"/>
    </row>
    <row r="637" spans="1:18" s="33" customFormat="1">
      <c r="A637"/>
      <c r="B637" s="41"/>
      <c r="C637"/>
      <c r="D637"/>
      <c r="E637" s="50"/>
      <c r="F637" s="50"/>
      <c r="G637" s="50"/>
      <c r="H637"/>
      <c r="I637" s="47"/>
      <c r="J637"/>
      <c r="K637"/>
      <c r="L637"/>
      <c r="M637"/>
      <c r="P637" s="25"/>
      <c r="Q637" s="25"/>
      <c r="R637" s="25"/>
    </row>
    <row r="638" spans="1:18" s="33" customFormat="1">
      <c r="A638"/>
      <c r="B638" s="41"/>
      <c r="C638"/>
      <c r="D638"/>
      <c r="E638" s="50"/>
      <c r="F638" s="50"/>
      <c r="G638" s="50"/>
      <c r="H638"/>
      <c r="I638" s="47"/>
      <c r="J638"/>
      <c r="K638"/>
      <c r="L638"/>
      <c r="M638"/>
      <c r="P638" s="25"/>
      <c r="Q638" s="25"/>
      <c r="R638" s="25"/>
    </row>
    <row r="639" spans="1:18" s="33" customFormat="1">
      <c r="A639"/>
      <c r="B639" s="41"/>
      <c r="C639"/>
      <c r="D639"/>
      <c r="E639" s="50"/>
      <c r="F639" s="50"/>
      <c r="G639" s="50"/>
      <c r="H639"/>
      <c r="I639" s="47"/>
      <c r="J639"/>
      <c r="K639"/>
      <c r="L639"/>
      <c r="M639"/>
      <c r="P639" s="25"/>
      <c r="Q639" s="25"/>
      <c r="R639" s="25"/>
    </row>
    <row r="640" spans="1:18" s="33" customFormat="1">
      <c r="A640"/>
      <c r="B640" s="41"/>
      <c r="C640"/>
      <c r="D640"/>
      <c r="E640" s="50"/>
      <c r="F640" s="50"/>
      <c r="G640" s="50"/>
      <c r="H640"/>
      <c r="I640" s="47"/>
      <c r="J640"/>
      <c r="K640"/>
      <c r="L640"/>
      <c r="M640"/>
      <c r="P640" s="25"/>
      <c r="Q640" s="25"/>
      <c r="R640" s="25"/>
    </row>
    <row r="641" spans="1:18" s="33" customFormat="1">
      <c r="A641"/>
      <c r="B641" s="41"/>
      <c r="C641"/>
      <c r="D641"/>
      <c r="E641" s="50"/>
      <c r="F641" s="50"/>
      <c r="G641" s="50"/>
      <c r="H641"/>
      <c r="I641" s="47"/>
      <c r="J641"/>
      <c r="K641"/>
      <c r="L641"/>
      <c r="M641"/>
      <c r="P641" s="25"/>
      <c r="Q641" s="25"/>
      <c r="R641" s="25"/>
    </row>
    <row r="642" spans="1:18" s="33" customFormat="1">
      <c r="A642"/>
      <c r="B642" s="41"/>
      <c r="C642"/>
      <c r="D642"/>
      <c r="E642" s="50"/>
      <c r="F642" s="50"/>
      <c r="G642" s="50"/>
      <c r="H642"/>
      <c r="I642" s="47"/>
      <c r="J642"/>
      <c r="K642"/>
      <c r="L642"/>
      <c r="M642"/>
      <c r="P642" s="25"/>
      <c r="Q642" s="25"/>
      <c r="R642" s="25"/>
    </row>
    <row r="643" spans="1:18" s="33" customFormat="1">
      <c r="A643"/>
      <c r="B643" s="41"/>
      <c r="C643"/>
      <c r="D643"/>
      <c r="E643" s="50"/>
      <c r="F643" s="50"/>
      <c r="G643" s="50"/>
      <c r="H643"/>
      <c r="I643" s="47"/>
      <c r="J643"/>
      <c r="K643"/>
      <c r="L643"/>
      <c r="M643"/>
      <c r="P643" s="25"/>
      <c r="Q643" s="25"/>
      <c r="R643" s="25"/>
    </row>
    <row r="644" spans="1:18" s="33" customFormat="1">
      <c r="A644"/>
      <c r="B644" s="41"/>
      <c r="C644"/>
      <c r="D644"/>
      <c r="E644" s="50"/>
      <c r="F644" s="50"/>
      <c r="G644" s="50"/>
      <c r="H644"/>
      <c r="I644" s="47"/>
      <c r="J644"/>
      <c r="K644"/>
      <c r="L644"/>
      <c r="M644"/>
      <c r="P644" s="25"/>
      <c r="Q644" s="25"/>
      <c r="R644" s="25"/>
    </row>
    <row r="645" spans="1:18" s="33" customFormat="1">
      <c r="A645"/>
      <c r="B645" s="41"/>
      <c r="C645"/>
      <c r="D645"/>
      <c r="E645" s="50"/>
      <c r="F645" s="50"/>
      <c r="G645" s="50"/>
      <c r="H645"/>
      <c r="I645" s="47"/>
      <c r="J645"/>
      <c r="K645"/>
      <c r="L645"/>
      <c r="M645"/>
      <c r="P645" s="25"/>
      <c r="Q645" s="25"/>
      <c r="R645" s="25"/>
    </row>
    <row r="646" spans="1:18" s="33" customFormat="1">
      <c r="A646"/>
      <c r="B646" s="41"/>
      <c r="C646"/>
      <c r="D646"/>
      <c r="E646" s="50"/>
      <c r="F646" s="50"/>
      <c r="G646" s="50"/>
      <c r="H646"/>
      <c r="I646" s="47"/>
      <c r="J646"/>
      <c r="K646"/>
      <c r="L646"/>
      <c r="M646"/>
      <c r="P646" s="25"/>
      <c r="Q646" s="25"/>
      <c r="R646" s="25"/>
    </row>
    <row r="647" spans="1:18" s="33" customFormat="1">
      <c r="A647"/>
      <c r="B647" s="41"/>
      <c r="C647"/>
      <c r="D647"/>
      <c r="E647" s="50"/>
      <c r="F647" s="50"/>
      <c r="G647" s="50"/>
      <c r="H647"/>
      <c r="I647" s="47"/>
      <c r="J647"/>
      <c r="K647"/>
      <c r="L647"/>
      <c r="M647"/>
      <c r="P647" s="25"/>
      <c r="Q647" s="25"/>
      <c r="R647" s="25"/>
    </row>
    <row r="648" spans="1:18" s="33" customFormat="1">
      <c r="A648"/>
      <c r="B648" s="41"/>
      <c r="C648"/>
      <c r="D648"/>
      <c r="E648" s="50"/>
      <c r="F648" s="50"/>
      <c r="G648" s="50"/>
      <c r="H648"/>
      <c r="I648" s="47"/>
      <c r="J648"/>
      <c r="K648"/>
      <c r="L648"/>
      <c r="M648"/>
      <c r="P648" s="25"/>
      <c r="Q648" s="25"/>
      <c r="R648" s="25"/>
    </row>
    <row r="649" spans="1:18" s="33" customFormat="1">
      <c r="A649"/>
      <c r="B649" s="41"/>
      <c r="C649"/>
      <c r="D649"/>
      <c r="E649" s="50"/>
      <c r="F649" s="50"/>
      <c r="G649" s="50"/>
      <c r="H649"/>
      <c r="I649" s="47"/>
      <c r="J649"/>
      <c r="K649"/>
      <c r="L649"/>
      <c r="M649"/>
      <c r="P649" s="25"/>
      <c r="Q649" s="25"/>
      <c r="R649" s="25"/>
    </row>
    <row r="650" spans="1:18" s="33" customFormat="1">
      <c r="A650"/>
      <c r="B650" s="41"/>
      <c r="C650"/>
      <c r="D650"/>
      <c r="E650" s="50"/>
      <c r="F650" s="50"/>
      <c r="G650" s="50"/>
      <c r="H650"/>
      <c r="I650" s="47"/>
      <c r="J650"/>
      <c r="K650"/>
      <c r="L650"/>
      <c r="M650"/>
      <c r="P650" s="25"/>
      <c r="Q650" s="25"/>
      <c r="R650" s="25"/>
    </row>
    <row r="651" spans="1:18" s="33" customFormat="1">
      <c r="A651"/>
      <c r="B651" s="41"/>
      <c r="C651"/>
      <c r="D651"/>
      <c r="E651" s="50"/>
      <c r="F651" s="50"/>
      <c r="G651" s="50"/>
      <c r="H651"/>
      <c r="I651" s="47"/>
      <c r="J651"/>
      <c r="K651"/>
      <c r="L651"/>
      <c r="M651"/>
      <c r="P651" s="25"/>
      <c r="Q651" s="25"/>
      <c r="R651" s="25"/>
    </row>
    <row r="652" spans="1:18" s="33" customFormat="1">
      <c r="A652"/>
      <c r="B652" s="41"/>
      <c r="C652"/>
      <c r="D652"/>
      <c r="E652" s="50"/>
      <c r="F652" s="50"/>
      <c r="G652" s="50"/>
      <c r="H652"/>
      <c r="I652" s="47"/>
      <c r="J652"/>
      <c r="K652"/>
      <c r="L652"/>
      <c r="M652"/>
      <c r="P652" s="25"/>
      <c r="Q652" s="25"/>
      <c r="R652" s="25"/>
    </row>
    <row r="653" spans="1:18" s="33" customFormat="1">
      <c r="A653"/>
      <c r="B653" s="41"/>
      <c r="C653"/>
      <c r="D653"/>
      <c r="E653" s="50"/>
      <c r="F653" s="50"/>
      <c r="G653" s="50"/>
      <c r="H653"/>
      <c r="I653" s="47"/>
      <c r="J653"/>
      <c r="K653"/>
      <c r="L653"/>
      <c r="M653"/>
      <c r="P653" s="25"/>
      <c r="Q653" s="25"/>
      <c r="R653" s="25"/>
    </row>
    <row r="654" spans="1:18" s="33" customFormat="1">
      <c r="A654"/>
      <c r="B654" s="41"/>
      <c r="C654"/>
      <c r="D654"/>
      <c r="E654" s="50"/>
      <c r="F654" s="50"/>
      <c r="G654" s="50"/>
      <c r="H654"/>
      <c r="I654" s="47"/>
      <c r="J654"/>
      <c r="K654"/>
      <c r="L654"/>
      <c r="M654"/>
      <c r="P654" s="25"/>
      <c r="Q654" s="25"/>
      <c r="R654" s="25"/>
    </row>
    <row r="655" spans="1:18" s="33" customFormat="1">
      <c r="A655"/>
      <c r="B655" s="41"/>
      <c r="C655"/>
      <c r="D655"/>
      <c r="E655" s="50"/>
      <c r="F655" s="50"/>
      <c r="G655" s="50"/>
      <c r="H655"/>
      <c r="I655" s="47"/>
      <c r="J655"/>
      <c r="K655"/>
      <c r="L655"/>
      <c r="M655"/>
      <c r="P655" s="25"/>
      <c r="Q655" s="25"/>
      <c r="R655" s="25"/>
    </row>
    <row r="656" spans="1:18" s="33" customFormat="1">
      <c r="A656"/>
      <c r="B656" s="41"/>
      <c r="C656"/>
      <c r="D656"/>
      <c r="E656" s="50"/>
      <c r="F656" s="50"/>
      <c r="G656" s="50"/>
      <c r="H656"/>
      <c r="I656" s="47"/>
      <c r="J656"/>
      <c r="K656"/>
      <c r="L656"/>
      <c r="M656"/>
      <c r="P656" s="25"/>
      <c r="Q656" s="25"/>
      <c r="R656" s="25"/>
    </row>
    <row r="657" spans="1:18" s="33" customFormat="1">
      <c r="A657"/>
      <c r="B657" s="41"/>
      <c r="C657"/>
      <c r="D657"/>
      <c r="E657" s="50"/>
      <c r="F657" s="50"/>
      <c r="G657" s="50"/>
      <c r="H657"/>
      <c r="I657" s="47"/>
      <c r="J657"/>
      <c r="K657"/>
      <c r="L657"/>
      <c r="M657"/>
      <c r="P657" s="25"/>
      <c r="Q657" s="25"/>
      <c r="R657" s="25"/>
    </row>
    <row r="658" spans="1:18" s="33" customFormat="1">
      <c r="A658"/>
      <c r="B658" s="41"/>
      <c r="C658"/>
      <c r="D658"/>
      <c r="E658" s="50"/>
      <c r="F658" s="50"/>
      <c r="G658" s="50"/>
      <c r="H658"/>
      <c r="I658" s="47"/>
      <c r="J658"/>
      <c r="K658"/>
      <c r="L658"/>
      <c r="M658"/>
      <c r="P658" s="25"/>
      <c r="Q658" s="25"/>
      <c r="R658" s="25"/>
    </row>
    <row r="659" spans="1:18" s="33" customFormat="1">
      <c r="A659"/>
      <c r="B659" s="41"/>
      <c r="C659"/>
      <c r="D659"/>
      <c r="E659" s="50"/>
      <c r="F659" s="50"/>
      <c r="G659" s="50"/>
      <c r="H659"/>
      <c r="I659" s="47"/>
      <c r="J659"/>
      <c r="K659"/>
      <c r="L659"/>
      <c r="M659"/>
      <c r="P659" s="25"/>
      <c r="Q659" s="25"/>
      <c r="R659" s="25"/>
    </row>
    <row r="660" spans="1:18" s="33" customFormat="1">
      <c r="A660"/>
      <c r="B660" s="41"/>
      <c r="C660"/>
      <c r="D660"/>
      <c r="E660" s="50"/>
      <c r="F660" s="50"/>
      <c r="G660" s="50"/>
      <c r="H660"/>
      <c r="I660" s="47"/>
      <c r="J660"/>
      <c r="K660"/>
      <c r="L660"/>
      <c r="M660"/>
      <c r="P660" s="25"/>
      <c r="Q660" s="25"/>
      <c r="R660" s="25"/>
    </row>
    <row r="661" spans="1:18" s="33" customFormat="1">
      <c r="A661"/>
      <c r="B661" s="41"/>
      <c r="C661"/>
      <c r="D661"/>
      <c r="E661" s="50"/>
      <c r="F661" s="50"/>
      <c r="G661" s="50"/>
      <c r="H661"/>
      <c r="I661" s="47"/>
      <c r="J661"/>
      <c r="K661"/>
      <c r="L661"/>
      <c r="M661"/>
      <c r="P661" s="25"/>
      <c r="Q661" s="25"/>
      <c r="R661" s="25"/>
    </row>
    <row r="662" spans="1:18" s="33" customFormat="1">
      <c r="A662"/>
      <c r="B662" s="41"/>
      <c r="C662"/>
      <c r="D662"/>
      <c r="E662" s="50"/>
      <c r="F662" s="50"/>
      <c r="G662" s="50"/>
      <c r="H662"/>
      <c r="I662" s="47"/>
      <c r="J662"/>
      <c r="K662"/>
      <c r="L662"/>
      <c r="M662"/>
      <c r="P662" s="25"/>
      <c r="Q662" s="25"/>
      <c r="R662" s="25"/>
    </row>
    <row r="663" spans="1:18" s="33" customFormat="1">
      <c r="A663"/>
      <c r="B663" s="41"/>
      <c r="C663"/>
      <c r="D663"/>
      <c r="E663" s="50"/>
      <c r="F663" s="50"/>
      <c r="G663" s="50"/>
      <c r="H663"/>
      <c r="I663" s="47"/>
      <c r="J663"/>
      <c r="K663"/>
      <c r="L663"/>
      <c r="M663"/>
      <c r="P663" s="25"/>
      <c r="Q663" s="25"/>
      <c r="R663" s="25"/>
    </row>
    <row r="664" spans="1:18" s="33" customFormat="1">
      <c r="A664"/>
      <c r="B664" s="41"/>
      <c r="C664"/>
      <c r="D664"/>
      <c r="E664" s="50"/>
      <c r="F664" s="50"/>
      <c r="G664" s="50"/>
      <c r="H664"/>
      <c r="I664" s="47"/>
      <c r="J664"/>
      <c r="K664"/>
      <c r="L664"/>
      <c r="M664"/>
      <c r="P664" s="25"/>
      <c r="Q664" s="25"/>
      <c r="R664" s="25"/>
    </row>
    <row r="665" spans="1:18" s="33" customFormat="1">
      <c r="A665"/>
      <c r="B665" s="41"/>
      <c r="C665"/>
      <c r="D665"/>
      <c r="E665" s="50"/>
      <c r="F665" s="50"/>
      <c r="G665" s="50"/>
      <c r="H665"/>
      <c r="I665" s="47"/>
      <c r="J665"/>
      <c r="K665"/>
      <c r="L665"/>
      <c r="M665"/>
      <c r="P665" s="25"/>
      <c r="Q665" s="25"/>
      <c r="R665" s="25"/>
    </row>
    <row r="666" spans="1:18" s="33" customFormat="1">
      <c r="A666"/>
      <c r="B666" s="41"/>
      <c r="C666"/>
      <c r="D666"/>
      <c r="E666" s="50"/>
      <c r="F666" s="50"/>
      <c r="G666" s="50"/>
      <c r="H666"/>
      <c r="I666" s="47"/>
      <c r="J666"/>
      <c r="K666"/>
      <c r="L666"/>
      <c r="M666"/>
      <c r="P666" s="25"/>
      <c r="Q666" s="25"/>
      <c r="R666" s="25"/>
    </row>
    <row r="667" spans="1:18" s="33" customFormat="1">
      <c r="A667"/>
      <c r="B667" s="41"/>
      <c r="C667"/>
      <c r="D667"/>
      <c r="E667" s="50"/>
      <c r="F667" s="50"/>
      <c r="G667" s="50"/>
      <c r="H667"/>
      <c r="I667" s="47"/>
      <c r="J667"/>
      <c r="K667"/>
      <c r="L667"/>
      <c r="M667"/>
      <c r="P667" s="25"/>
      <c r="Q667" s="25"/>
      <c r="R667" s="25"/>
    </row>
    <row r="668" spans="1:18" s="33" customFormat="1">
      <c r="A668"/>
      <c r="B668" s="41"/>
      <c r="C668"/>
      <c r="D668"/>
      <c r="E668" s="50"/>
      <c r="F668" s="50"/>
      <c r="G668" s="50"/>
      <c r="H668"/>
      <c r="I668" s="47"/>
      <c r="J668"/>
      <c r="K668"/>
      <c r="L668"/>
      <c r="M668"/>
      <c r="P668" s="25"/>
      <c r="Q668" s="25"/>
      <c r="R668" s="25"/>
    </row>
    <row r="669" spans="1:18" s="33" customFormat="1">
      <c r="A669"/>
      <c r="B669" s="41"/>
      <c r="C669"/>
      <c r="D669"/>
      <c r="E669" s="50"/>
      <c r="F669" s="50"/>
      <c r="G669" s="50"/>
      <c r="H669"/>
      <c r="I669" s="47"/>
      <c r="J669"/>
      <c r="K669"/>
      <c r="L669"/>
      <c r="M669"/>
      <c r="P669" s="25"/>
      <c r="Q669" s="25"/>
      <c r="R669" s="25"/>
    </row>
    <row r="670" spans="1:18" s="33" customFormat="1">
      <c r="A670"/>
      <c r="B670" s="41"/>
      <c r="C670"/>
      <c r="D670"/>
      <c r="E670" s="50"/>
      <c r="F670" s="50"/>
      <c r="G670" s="50"/>
      <c r="H670"/>
      <c r="I670" s="47"/>
      <c r="J670"/>
      <c r="K670"/>
      <c r="L670"/>
      <c r="M670"/>
      <c r="P670" s="25"/>
      <c r="Q670" s="25"/>
      <c r="R670" s="25"/>
    </row>
    <row r="671" spans="1:18" s="33" customFormat="1">
      <c r="A671"/>
      <c r="B671" s="41"/>
      <c r="C671"/>
      <c r="D671"/>
      <c r="E671" s="50"/>
      <c r="F671" s="50"/>
      <c r="G671" s="50"/>
      <c r="H671"/>
      <c r="I671" s="47"/>
      <c r="J671"/>
      <c r="K671"/>
      <c r="L671"/>
      <c r="M671"/>
      <c r="P671" s="25"/>
      <c r="Q671" s="25"/>
      <c r="R671" s="25"/>
    </row>
    <row r="672" spans="1:18" s="33" customFormat="1">
      <c r="A672"/>
      <c r="B672" s="41"/>
      <c r="C672"/>
      <c r="D672"/>
      <c r="E672" s="50"/>
      <c r="F672" s="50"/>
      <c r="G672" s="50"/>
      <c r="H672"/>
      <c r="I672" s="47"/>
      <c r="J672"/>
      <c r="K672"/>
      <c r="L672"/>
      <c r="M672"/>
      <c r="P672" s="25"/>
      <c r="Q672" s="25"/>
      <c r="R672" s="25"/>
    </row>
    <row r="673" spans="1:18" s="33" customFormat="1">
      <c r="A673"/>
      <c r="B673" s="41"/>
      <c r="C673"/>
      <c r="D673"/>
      <c r="E673" s="50"/>
      <c r="F673" s="50"/>
      <c r="G673" s="50"/>
      <c r="H673"/>
      <c r="I673" s="47"/>
      <c r="J673"/>
      <c r="K673"/>
      <c r="L673"/>
      <c r="M673"/>
      <c r="P673" s="25"/>
      <c r="Q673" s="25"/>
      <c r="R673" s="25"/>
    </row>
    <row r="674" spans="1:18" s="33" customFormat="1">
      <c r="A674"/>
      <c r="B674" s="41"/>
      <c r="C674"/>
      <c r="D674"/>
      <c r="E674" s="50"/>
      <c r="F674" s="50"/>
      <c r="G674" s="50"/>
      <c r="H674"/>
      <c r="I674" s="47"/>
      <c r="J674"/>
      <c r="K674"/>
      <c r="L674"/>
      <c r="M674"/>
      <c r="P674" s="25"/>
      <c r="Q674" s="25"/>
      <c r="R674" s="25"/>
    </row>
    <row r="675" spans="1:18" s="33" customFormat="1">
      <c r="A675"/>
      <c r="B675" s="41"/>
      <c r="C675"/>
      <c r="D675"/>
      <c r="E675" s="50"/>
      <c r="F675" s="50"/>
      <c r="G675" s="50"/>
      <c r="H675"/>
      <c r="I675" s="47"/>
      <c r="J675"/>
      <c r="K675"/>
      <c r="L675"/>
      <c r="M675"/>
      <c r="P675" s="25"/>
      <c r="Q675" s="25"/>
      <c r="R675" s="25"/>
    </row>
    <row r="676" spans="1:18" s="33" customFormat="1">
      <c r="A676"/>
      <c r="B676" s="41"/>
      <c r="C676"/>
      <c r="D676"/>
      <c r="E676" s="50"/>
      <c r="F676" s="50"/>
      <c r="G676" s="50"/>
      <c r="H676"/>
      <c r="I676" s="47"/>
      <c r="J676"/>
      <c r="K676"/>
      <c r="L676"/>
      <c r="M676"/>
      <c r="P676" s="25"/>
      <c r="Q676" s="25"/>
      <c r="R676" s="25"/>
    </row>
    <row r="677" spans="1:18" s="33" customFormat="1">
      <c r="A677"/>
      <c r="B677" s="41"/>
      <c r="C677"/>
      <c r="D677"/>
      <c r="E677" s="50"/>
      <c r="F677" s="50"/>
      <c r="G677" s="50"/>
      <c r="H677"/>
      <c r="I677" s="47"/>
      <c r="J677"/>
      <c r="K677"/>
      <c r="L677"/>
      <c r="M677"/>
      <c r="P677" s="25"/>
      <c r="Q677" s="25"/>
      <c r="R677" s="25"/>
    </row>
    <row r="678" spans="1:18" s="33" customFormat="1">
      <c r="A678"/>
      <c r="B678" s="41"/>
      <c r="C678"/>
      <c r="D678"/>
      <c r="E678" s="50"/>
      <c r="F678" s="50"/>
      <c r="G678" s="50"/>
      <c r="H678"/>
      <c r="I678" s="47"/>
      <c r="J678"/>
      <c r="K678"/>
      <c r="L678"/>
      <c r="M678"/>
      <c r="P678" s="25"/>
      <c r="Q678" s="25"/>
      <c r="R678" s="25"/>
    </row>
    <row r="679" spans="1:18" s="33" customFormat="1">
      <c r="A679"/>
      <c r="B679" s="41"/>
      <c r="C679"/>
      <c r="D679"/>
      <c r="E679" s="50"/>
      <c r="F679" s="50"/>
      <c r="G679" s="50"/>
      <c r="H679"/>
      <c r="I679" s="47"/>
      <c r="J679"/>
      <c r="K679"/>
      <c r="L679"/>
      <c r="M679"/>
      <c r="P679" s="25"/>
      <c r="Q679" s="25"/>
      <c r="R679" s="25"/>
    </row>
    <row r="680" spans="1:18" s="33" customFormat="1">
      <c r="A680"/>
      <c r="B680" s="41"/>
      <c r="C680"/>
      <c r="D680"/>
      <c r="E680" s="50"/>
      <c r="F680" s="50"/>
      <c r="G680" s="50"/>
      <c r="H680"/>
      <c r="I680" s="47"/>
      <c r="J680"/>
      <c r="K680"/>
      <c r="L680"/>
      <c r="M680"/>
      <c r="P680" s="25"/>
      <c r="Q680" s="25"/>
      <c r="R680" s="25"/>
    </row>
    <row r="681" spans="1:18" s="33" customFormat="1">
      <c r="A681"/>
      <c r="B681" s="41"/>
      <c r="C681"/>
      <c r="D681"/>
      <c r="E681" s="50"/>
      <c r="F681" s="50"/>
      <c r="G681" s="50"/>
      <c r="H681"/>
      <c r="I681" s="47"/>
      <c r="J681"/>
      <c r="K681"/>
      <c r="L681"/>
      <c r="M681"/>
      <c r="P681" s="25"/>
      <c r="Q681" s="25"/>
      <c r="R681" s="25"/>
    </row>
    <row r="682" spans="1:18" s="33" customFormat="1">
      <c r="A682"/>
      <c r="B682" s="41"/>
      <c r="C682"/>
      <c r="D682"/>
      <c r="E682" s="50"/>
      <c r="F682" s="50"/>
      <c r="G682" s="50"/>
      <c r="H682"/>
      <c r="I682" s="47"/>
      <c r="J682"/>
      <c r="K682"/>
      <c r="L682"/>
      <c r="M682"/>
      <c r="P682" s="25"/>
      <c r="Q682" s="25"/>
      <c r="R682" s="25"/>
    </row>
    <row r="683" spans="1:18" s="33" customFormat="1">
      <c r="A683"/>
      <c r="B683" s="41"/>
      <c r="C683"/>
      <c r="D683"/>
      <c r="E683" s="50"/>
      <c r="F683" s="50"/>
      <c r="G683" s="50"/>
      <c r="H683"/>
      <c r="I683" s="47"/>
      <c r="J683"/>
      <c r="K683"/>
      <c r="L683"/>
      <c r="M683"/>
      <c r="P683" s="25"/>
      <c r="Q683" s="25"/>
      <c r="R683" s="25"/>
    </row>
    <row r="684" spans="1:18" s="33" customFormat="1">
      <c r="A684"/>
      <c r="B684" s="41"/>
      <c r="C684"/>
      <c r="D684"/>
      <c r="E684" s="50"/>
      <c r="F684" s="50"/>
      <c r="G684" s="50"/>
      <c r="H684"/>
      <c r="I684" s="47"/>
      <c r="J684"/>
      <c r="K684"/>
      <c r="L684"/>
      <c r="M684"/>
      <c r="P684" s="25"/>
      <c r="Q684" s="25"/>
      <c r="R684" s="25"/>
    </row>
    <row r="685" spans="1:18" s="33" customFormat="1">
      <c r="A685"/>
      <c r="B685" s="41"/>
      <c r="C685"/>
      <c r="D685"/>
      <c r="E685" s="50"/>
      <c r="F685" s="50"/>
      <c r="G685" s="50"/>
      <c r="H685"/>
      <c r="I685" s="47"/>
      <c r="J685"/>
      <c r="K685"/>
      <c r="L685"/>
      <c r="M685"/>
      <c r="P685" s="25"/>
      <c r="Q685" s="25"/>
      <c r="R685" s="25"/>
    </row>
    <row r="686" spans="1:18" s="33" customFormat="1">
      <c r="A686"/>
      <c r="B686" s="41"/>
      <c r="C686"/>
      <c r="D686"/>
      <c r="E686" s="50"/>
      <c r="F686" s="50"/>
      <c r="G686" s="50"/>
      <c r="H686"/>
      <c r="I686" s="47"/>
      <c r="J686"/>
      <c r="K686"/>
      <c r="L686"/>
      <c r="M686"/>
      <c r="P686" s="25"/>
      <c r="Q686" s="25"/>
      <c r="R686" s="25"/>
    </row>
    <row r="687" spans="1:18" s="33" customFormat="1">
      <c r="A687"/>
      <c r="B687" s="41"/>
      <c r="C687"/>
      <c r="D687"/>
      <c r="E687" s="50"/>
      <c r="F687" s="50"/>
      <c r="G687" s="50"/>
      <c r="H687"/>
      <c r="I687" s="47"/>
      <c r="J687"/>
      <c r="K687"/>
      <c r="L687"/>
      <c r="M687"/>
      <c r="P687" s="25"/>
      <c r="Q687" s="25"/>
      <c r="R687" s="25"/>
    </row>
    <row r="688" spans="1:18" s="33" customFormat="1">
      <c r="A688"/>
      <c r="B688" s="41"/>
      <c r="C688"/>
      <c r="D688"/>
      <c r="E688" s="50"/>
      <c r="F688" s="50"/>
      <c r="G688" s="50"/>
      <c r="H688"/>
      <c r="I688" s="47"/>
      <c r="J688"/>
      <c r="K688"/>
      <c r="L688"/>
      <c r="M688"/>
      <c r="P688" s="25"/>
      <c r="Q688" s="25"/>
      <c r="R688" s="25"/>
    </row>
    <row r="689" spans="1:18" s="33" customFormat="1">
      <c r="A689"/>
      <c r="B689" s="41"/>
      <c r="C689"/>
      <c r="D689"/>
      <c r="E689" s="50"/>
      <c r="F689" s="50"/>
      <c r="G689" s="50"/>
      <c r="H689"/>
      <c r="I689" s="47"/>
      <c r="J689"/>
      <c r="K689"/>
      <c r="L689"/>
      <c r="M689"/>
      <c r="P689" s="25"/>
      <c r="Q689" s="25"/>
      <c r="R689" s="25"/>
    </row>
    <row r="690" spans="1:18" s="33" customFormat="1">
      <c r="A690"/>
      <c r="B690" s="41"/>
      <c r="C690"/>
      <c r="D690"/>
      <c r="E690" s="50"/>
      <c r="F690" s="50"/>
      <c r="G690" s="50"/>
      <c r="H690"/>
      <c r="I690" s="47"/>
      <c r="J690"/>
      <c r="K690"/>
      <c r="L690"/>
      <c r="M690"/>
      <c r="P690" s="25"/>
      <c r="Q690" s="25"/>
      <c r="R690" s="25"/>
    </row>
    <row r="691" spans="1:18" s="33" customFormat="1">
      <c r="A691"/>
      <c r="B691" s="41"/>
      <c r="C691"/>
      <c r="D691"/>
      <c r="E691" s="50"/>
      <c r="F691" s="50"/>
      <c r="G691" s="50"/>
      <c r="H691"/>
      <c r="I691" s="47"/>
      <c r="J691"/>
      <c r="K691"/>
      <c r="L691"/>
      <c r="M691"/>
      <c r="P691" s="25"/>
      <c r="Q691" s="25"/>
      <c r="R691" s="25"/>
    </row>
    <row r="692" spans="1:18" s="33" customFormat="1">
      <c r="A692"/>
      <c r="B692" s="41"/>
      <c r="C692"/>
      <c r="D692"/>
      <c r="E692" s="50"/>
      <c r="F692" s="50"/>
      <c r="G692" s="50"/>
      <c r="H692"/>
      <c r="I692" s="47"/>
      <c r="J692"/>
      <c r="K692"/>
      <c r="L692"/>
      <c r="M692"/>
      <c r="P692" s="25"/>
      <c r="Q692" s="25"/>
      <c r="R692" s="25"/>
    </row>
    <row r="693" spans="1:18" s="33" customFormat="1">
      <c r="A693"/>
      <c r="B693" s="41"/>
      <c r="C693"/>
      <c r="D693"/>
      <c r="E693" s="50"/>
      <c r="F693" s="50"/>
      <c r="G693" s="50"/>
      <c r="H693"/>
      <c r="I693" s="47"/>
      <c r="J693"/>
      <c r="K693"/>
      <c r="L693"/>
      <c r="M693"/>
      <c r="P693" s="25"/>
      <c r="Q693" s="25"/>
      <c r="R693" s="25"/>
    </row>
    <row r="694" spans="1:18" s="33" customFormat="1">
      <c r="A694"/>
      <c r="B694" s="41"/>
      <c r="C694"/>
      <c r="D694"/>
      <c r="E694" s="50"/>
      <c r="F694" s="50"/>
      <c r="G694" s="50"/>
      <c r="H694"/>
      <c r="I694" s="47"/>
      <c r="J694"/>
      <c r="K694"/>
      <c r="L694"/>
      <c r="M694"/>
      <c r="P694" s="25"/>
      <c r="Q694" s="25"/>
      <c r="R694" s="25"/>
    </row>
    <row r="695" spans="1:18" s="33" customFormat="1">
      <c r="A695"/>
      <c r="B695" s="41"/>
      <c r="C695"/>
      <c r="D695"/>
      <c r="E695" s="50"/>
      <c r="F695" s="50"/>
      <c r="G695" s="50"/>
      <c r="H695"/>
      <c r="I695" s="47"/>
      <c r="J695"/>
      <c r="K695"/>
      <c r="L695"/>
      <c r="M695"/>
      <c r="P695" s="25"/>
      <c r="Q695" s="25"/>
      <c r="R695" s="25"/>
    </row>
    <row r="696" spans="1:18" s="33" customFormat="1">
      <c r="A696"/>
      <c r="B696" s="41"/>
      <c r="C696"/>
      <c r="D696"/>
      <c r="E696" s="50"/>
      <c r="F696" s="50"/>
      <c r="G696" s="50"/>
      <c r="H696"/>
      <c r="I696" s="47"/>
      <c r="J696"/>
      <c r="K696"/>
      <c r="L696"/>
      <c r="M696"/>
      <c r="P696" s="25"/>
      <c r="Q696" s="25"/>
      <c r="R696" s="25"/>
    </row>
    <row r="697" spans="1:18" s="33" customFormat="1">
      <c r="A697"/>
      <c r="B697" s="41"/>
      <c r="C697"/>
      <c r="D697"/>
      <c r="E697" s="50"/>
      <c r="F697" s="50"/>
      <c r="G697" s="50"/>
      <c r="H697"/>
      <c r="I697" s="47"/>
      <c r="J697"/>
      <c r="K697"/>
      <c r="L697"/>
      <c r="M697"/>
      <c r="P697" s="25"/>
      <c r="Q697" s="25"/>
      <c r="R697" s="25"/>
    </row>
    <row r="698" spans="1:18" s="33" customFormat="1">
      <c r="A698"/>
      <c r="B698" s="41"/>
      <c r="C698"/>
      <c r="D698"/>
      <c r="E698" s="50"/>
      <c r="F698" s="50"/>
      <c r="G698" s="50"/>
      <c r="H698"/>
      <c r="I698" s="47"/>
      <c r="J698"/>
      <c r="K698"/>
      <c r="L698"/>
      <c r="M698"/>
      <c r="P698" s="25"/>
      <c r="Q698" s="25"/>
      <c r="R698" s="25"/>
    </row>
    <row r="699" spans="1:18" s="33" customFormat="1">
      <c r="A699"/>
      <c r="B699" s="41"/>
      <c r="C699"/>
      <c r="D699"/>
      <c r="E699" s="50"/>
      <c r="F699" s="50"/>
      <c r="G699" s="50"/>
      <c r="H699"/>
      <c r="I699" s="47"/>
      <c r="J699"/>
      <c r="K699"/>
      <c r="L699"/>
      <c r="M699"/>
      <c r="P699" s="25"/>
      <c r="Q699" s="25"/>
      <c r="R699" s="25"/>
    </row>
    <row r="700" spans="1:18" s="33" customFormat="1">
      <c r="A700"/>
      <c r="B700" s="41"/>
      <c r="C700"/>
      <c r="D700"/>
      <c r="E700" s="50"/>
      <c r="F700" s="50"/>
      <c r="G700" s="50"/>
      <c r="H700"/>
      <c r="I700" s="47"/>
      <c r="J700"/>
      <c r="K700"/>
      <c r="L700"/>
      <c r="M700"/>
      <c r="P700" s="25"/>
      <c r="Q700" s="25"/>
      <c r="R700" s="25"/>
    </row>
    <row r="701" spans="1:18" s="33" customFormat="1">
      <c r="A701"/>
      <c r="B701" s="41"/>
      <c r="C701"/>
      <c r="D701"/>
      <c r="E701" s="50"/>
      <c r="F701" s="50"/>
      <c r="G701" s="50"/>
      <c r="H701"/>
      <c r="I701" s="47"/>
      <c r="J701"/>
      <c r="K701"/>
      <c r="L701"/>
      <c r="M701"/>
      <c r="P701" s="25"/>
      <c r="Q701" s="25"/>
      <c r="R701" s="25"/>
    </row>
    <row r="702" spans="1:18" s="33" customFormat="1">
      <c r="A702"/>
      <c r="B702" s="41"/>
      <c r="C702"/>
      <c r="D702"/>
      <c r="E702" s="50"/>
      <c r="F702" s="50"/>
      <c r="G702" s="50"/>
      <c r="H702"/>
      <c r="I702" s="47"/>
      <c r="J702"/>
      <c r="K702"/>
      <c r="L702"/>
      <c r="M702"/>
      <c r="P702" s="25"/>
      <c r="Q702" s="25"/>
      <c r="R702" s="25"/>
    </row>
    <row r="703" spans="1:18" s="33" customFormat="1">
      <c r="A703"/>
      <c r="B703" s="41"/>
      <c r="C703"/>
      <c r="D703"/>
      <c r="E703" s="50"/>
      <c r="F703" s="50"/>
      <c r="G703" s="50"/>
      <c r="H703"/>
      <c r="I703" s="47"/>
      <c r="J703"/>
      <c r="K703"/>
      <c r="L703"/>
      <c r="M703"/>
      <c r="P703" s="25"/>
      <c r="Q703" s="25"/>
      <c r="R703" s="25"/>
    </row>
    <row r="704" spans="1:18" s="33" customFormat="1">
      <c r="A704"/>
      <c r="B704" s="41"/>
      <c r="C704"/>
      <c r="D704"/>
      <c r="E704" s="50"/>
      <c r="F704" s="50"/>
      <c r="G704" s="50"/>
      <c r="H704"/>
      <c r="I704" s="47"/>
      <c r="J704"/>
      <c r="K704"/>
      <c r="L704"/>
      <c r="M704"/>
      <c r="P704" s="25"/>
      <c r="Q704" s="25"/>
      <c r="R704" s="25"/>
    </row>
    <row r="705" spans="1:18" s="33" customFormat="1">
      <c r="A705"/>
      <c r="B705" s="41"/>
      <c r="C705"/>
      <c r="D705"/>
      <c r="E705" s="50"/>
      <c r="F705" s="50"/>
      <c r="G705" s="50"/>
      <c r="H705"/>
      <c r="I705" s="47"/>
      <c r="J705"/>
      <c r="K705"/>
      <c r="L705"/>
      <c r="M705"/>
      <c r="P705" s="25"/>
      <c r="Q705" s="25"/>
      <c r="R705" s="25"/>
    </row>
    <row r="706" spans="1:18" s="33" customFormat="1">
      <c r="A706"/>
      <c r="B706" s="41"/>
      <c r="C706"/>
      <c r="D706"/>
      <c r="E706" s="50"/>
      <c r="F706" s="50"/>
      <c r="G706" s="50"/>
      <c r="H706"/>
      <c r="I706" s="47"/>
      <c r="J706"/>
      <c r="K706"/>
      <c r="L706"/>
      <c r="M706"/>
      <c r="P706" s="25"/>
      <c r="Q706" s="25"/>
      <c r="R706" s="25"/>
    </row>
    <row r="707" spans="1:18" s="33" customFormat="1">
      <c r="A707"/>
      <c r="B707" s="41"/>
      <c r="C707"/>
      <c r="D707"/>
      <c r="E707" s="50"/>
      <c r="F707" s="50"/>
      <c r="G707" s="50"/>
      <c r="H707"/>
      <c r="I707" s="47"/>
      <c r="J707"/>
      <c r="K707"/>
      <c r="L707"/>
      <c r="M707"/>
      <c r="P707" s="25"/>
      <c r="Q707" s="25"/>
      <c r="R707" s="25"/>
    </row>
    <row r="708" spans="1:18" s="33" customFormat="1">
      <c r="A708"/>
      <c r="B708" s="41"/>
      <c r="C708"/>
      <c r="D708"/>
      <c r="E708" s="50"/>
      <c r="F708" s="50"/>
      <c r="G708" s="50"/>
      <c r="H708"/>
      <c r="I708" s="47"/>
      <c r="J708"/>
      <c r="K708"/>
      <c r="L708"/>
      <c r="M708"/>
      <c r="P708" s="25"/>
      <c r="Q708" s="25"/>
      <c r="R708" s="25"/>
    </row>
    <row r="709" spans="1:18" s="33" customFormat="1">
      <c r="A709"/>
      <c r="B709" s="41"/>
      <c r="C709"/>
      <c r="D709"/>
      <c r="E709" s="50"/>
      <c r="F709" s="50"/>
      <c r="G709" s="50"/>
      <c r="H709"/>
      <c r="I709" s="47"/>
      <c r="J709"/>
      <c r="K709"/>
      <c r="L709"/>
      <c r="M709"/>
      <c r="P709" s="25"/>
      <c r="Q709" s="25"/>
      <c r="R709" s="25"/>
    </row>
    <row r="710" spans="1:18" s="33" customFormat="1">
      <c r="A710"/>
      <c r="B710" s="41"/>
      <c r="C710"/>
      <c r="D710"/>
      <c r="E710" s="50"/>
      <c r="F710" s="50"/>
      <c r="G710" s="50"/>
      <c r="H710"/>
      <c r="I710" s="47"/>
      <c r="J710"/>
      <c r="K710"/>
      <c r="L710"/>
      <c r="M710"/>
      <c r="P710" s="25"/>
      <c r="Q710" s="25"/>
      <c r="R710" s="25"/>
    </row>
    <row r="711" spans="1:18" s="33" customFormat="1">
      <c r="A711"/>
      <c r="B711" s="41"/>
      <c r="C711"/>
      <c r="D711"/>
      <c r="E711" s="50"/>
      <c r="F711" s="50"/>
      <c r="G711" s="50"/>
      <c r="H711"/>
      <c r="I711" s="47"/>
      <c r="J711"/>
      <c r="K711"/>
      <c r="L711"/>
      <c r="M711"/>
      <c r="P711" s="25"/>
      <c r="Q711" s="25"/>
      <c r="R711" s="25"/>
    </row>
    <row r="712" spans="1:18" s="33" customFormat="1">
      <c r="A712"/>
      <c r="B712" s="41"/>
      <c r="C712"/>
      <c r="D712"/>
      <c r="E712" s="50"/>
      <c r="F712" s="50"/>
      <c r="G712" s="50"/>
      <c r="H712"/>
      <c r="I712" s="47"/>
      <c r="J712"/>
      <c r="K712"/>
      <c r="L712"/>
      <c r="M712"/>
      <c r="P712" s="25"/>
      <c r="Q712" s="25"/>
      <c r="R712" s="25"/>
    </row>
    <row r="713" spans="1:18" s="33" customFormat="1">
      <c r="A713"/>
      <c r="B713" s="41"/>
      <c r="C713"/>
      <c r="D713"/>
      <c r="E713" s="50"/>
      <c r="F713" s="50"/>
      <c r="G713" s="50"/>
      <c r="H713"/>
      <c r="I713" s="47"/>
      <c r="J713"/>
      <c r="K713"/>
      <c r="L713"/>
      <c r="M713"/>
      <c r="P713" s="25"/>
      <c r="Q713" s="25"/>
      <c r="R713" s="25"/>
    </row>
    <row r="714" spans="1:18" s="33" customFormat="1">
      <c r="A714"/>
      <c r="B714" s="41"/>
      <c r="C714"/>
      <c r="D714"/>
      <c r="E714" s="50"/>
      <c r="F714" s="50"/>
      <c r="G714" s="50"/>
      <c r="H714"/>
      <c r="I714" s="47"/>
      <c r="J714"/>
      <c r="K714"/>
      <c r="L714"/>
      <c r="M714"/>
      <c r="P714" s="25"/>
      <c r="Q714" s="25"/>
      <c r="R714" s="25"/>
    </row>
    <row r="715" spans="1:18" s="33" customFormat="1">
      <c r="A715"/>
      <c r="B715" s="41"/>
      <c r="C715"/>
      <c r="D715"/>
      <c r="E715" s="50"/>
      <c r="F715" s="50"/>
      <c r="G715" s="50"/>
      <c r="H715"/>
      <c r="I715" s="47"/>
      <c r="J715"/>
      <c r="K715"/>
      <c r="L715"/>
      <c r="M715"/>
      <c r="P715" s="25"/>
      <c r="Q715" s="25"/>
      <c r="R715" s="25"/>
    </row>
    <row r="716" spans="1:18" s="33" customFormat="1">
      <c r="A716"/>
      <c r="B716" s="41"/>
      <c r="C716"/>
      <c r="D716"/>
      <c r="E716" s="50"/>
      <c r="F716" s="50"/>
      <c r="G716" s="50"/>
      <c r="H716"/>
      <c r="I716" s="47"/>
      <c r="J716"/>
      <c r="K716"/>
      <c r="L716"/>
      <c r="M716"/>
      <c r="P716" s="25"/>
      <c r="Q716" s="25"/>
      <c r="R716" s="25"/>
    </row>
    <row r="717" spans="1:18" s="33" customFormat="1">
      <c r="A717"/>
      <c r="B717" s="41"/>
      <c r="C717"/>
      <c r="D717"/>
      <c r="E717" s="50"/>
      <c r="F717" s="50"/>
      <c r="G717" s="50"/>
      <c r="H717"/>
      <c r="I717" s="47"/>
      <c r="J717"/>
      <c r="K717"/>
      <c r="L717"/>
      <c r="M717"/>
      <c r="P717" s="25"/>
      <c r="Q717" s="25"/>
      <c r="R717" s="25"/>
    </row>
    <row r="718" spans="1:18" s="33" customFormat="1">
      <c r="A718"/>
      <c r="B718" s="41"/>
      <c r="C718"/>
      <c r="D718"/>
      <c r="E718" s="50"/>
      <c r="F718" s="50"/>
      <c r="G718" s="50"/>
      <c r="H718"/>
      <c r="I718" s="47"/>
      <c r="J718"/>
      <c r="K718"/>
      <c r="L718"/>
      <c r="M718"/>
      <c r="P718" s="25"/>
      <c r="Q718" s="25"/>
      <c r="R718" s="25"/>
    </row>
    <row r="719" spans="1:18" s="33" customFormat="1">
      <c r="A719"/>
      <c r="B719" s="41"/>
      <c r="C719"/>
      <c r="D719"/>
      <c r="E719" s="50"/>
      <c r="F719" s="50"/>
      <c r="G719" s="50"/>
      <c r="H719"/>
      <c r="I719" s="47"/>
      <c r="J719"/>
      <c r="K719"/>
      <c r="L719"/>
      <c r="M719"/>
      <c r="P719" s="25"/>
      <c r="Q719" s="25"/>
      <c r="R719" s="25"/>
    </row>
    <row r="720" spans="1:18" s="33" customFormat="1">
      <c r="A720"/>
      <c r="B720" s="41"/>
      <c r="C720"/>
      <c r="D720"/>
      <c r="E720" s="50"/>
      <c r="F720" s="50"/>
      <c r="G720" s="50"/>
      <c r="H720"/>
      <c r="I720" s="47"/>
      <c r="J720"/>
      <c r="K720"/>
      <c r="L720"/>
      <c r="M720"/>
      <c r="P720" s="25"/>
      <c r="Q720" s="25"/>
      <c r="R720" s="25"/>
    </row>
    <row r="721" spans="1:18" s="33" customFormat="1">
      <c r="A721"/>
      <c r="B721" s="41"/>
      <c r="C721"/>
      <c r="D721"/>
      <c r="E721" s="50"/>
      <c r="F721" s="50"/>
      <c r="G721" s="50"/>
      <c r="H721"/>
      <c r="I721" s="47"/>
      <c r="J721"/>
      <c r="K721"/>
      <c r="L721"/>
      <c r="M721"/>
      <c r="P721" s="25"/>
      <c r="Q721" s="25"/>
      <c r="R721" s="25"/>
    </row>
    <row r="722" spans="1:18" s="33" customFormat="1">
      <c r="A722"/>
      <c r="B722" s="41"/>
      <c r="C722"/>
      <c r="D722"/>
      <c r="E722" s="50"/>
      <c r="F722" s="50"/>
      <c r="G722" s="50"/>
      <c r="H722"/>
      <c r="I722" s="47"/>
      <c r="J722"/>
      <c r="K722"/>
      <c r="L722"/>
      <c r="M722"/>
      <c r="P722" s="25"/>
      <c r="Q722" s="25"/>
      <c r="R722" s="25"/>
    </row>
    <row r="723" spans="1:18" s="33" customFormat="1">
      <c r="A723"/>
      <c r="B723" s="41"/>
      <c r="C723"/>
      <c r="D723"/>
      <c r="E723" s="50"/>
      <c r="F723" s="50"/>
      <c r="G723" s="50"/>
      <c r="H723"/>
      <c r="I723" s="47"/>
      <c r="J723"/>
      <c r="K723"/>
      <c r="L723"/>
      <c r="M723"/>
      <c r="P723" s="25"/>
      <c r="Q723" s="25"/>
      <c r="R723" s="25"/>
    </row>
    <row r="724" spans="1:18" s="33" customFormat="1">
      <c r="A724"/>
      <c r="B724" s="41"/>
      <c r="C724"/>
      <c r="D724"/>
      <c r="E724" s="50"/>
      <c r="F724" s="50"/>
      <c r="G724" s="50"/>
      <c r="H724"/>
      <c r="I724" s="47"/>
      <c r="J724"/>
      <c r="K724"/>
      <c r="L724"/>
      <c r="M724"/>
      <c r="P724" s="25"/>
      <c r="Q724" s="25"/>
      <c r="R724" s="25"/>
    </row>
    <row r="725" spans="1:18" s="33" customFormat="1">
      <c r="A725"/>
      <c r="B725" s="41"/>
      <c r="C725"/>
      <c r="D725"/>
      <c r="E725" s="50"/>
      <c r="F725" s="50"/>
      <c r="G725" s="50"/>
      <c r="H725"/>
      <c r="I725" s="47"/>
      <c r="J725"/>
      <c r="K725"/>
      <c r="L725"/>
      <c r="M725"/>
      <c r="P725" s="25"/>
      <c r="Q725" s="25"/>
      <c r="R725" s="25"/>
    </row>
    <row r="726" spans="1:18" s="33" customFormat="1">
      <c r="A726"/>
      <c r="B726" s="41"/>
      <c r="C726"/>
      <c r="D726"/>
      <c r="E726" s="50"/>
      <c r="F726" s="50"/>
      <c r="G726" s="50"/>
      <c r="H726"/>
      <c r="I726" s="47"/>
      <c r="J726"/>
      <c r="K726"/>
      <c r="L726"/>
      <c r="M726"/>
      <c r="P726" s="25"/>
      <c r="Q726" s="25"/>
      <c r="R726" s="25"/>
    </row>
    <row r="727" spans="1:18" s="33" customFormat="1">
      <c r="A727"/>
      <c r="B727" s="41"/>
      <c r="C727"/>
      <c r="D727"/>
      <c r="E727" s="50"/>
      <c r="F727" s="50"/>
      <c r="G727" s="50"/>
      <c r="H727"/>
      <c r="I727" s="47"/>
      <c r="J727"/>
      <c r="K727"/>
      <c r="L727"/>
      <c r="M727"/>
      <c r="P727" s="25"/>
      <c r="Q727" s="25"/>
      <c r="R727" s="25"/>
    </row>
    <row r="728" spans="1:18" s="33" customFormat="1">
      <c r="A728"/>
      <c r="B728" s="41"/>
      <c r="C728"/>
      <c r="D728"/>
      <c r="E728" s="50"/>
      <c r="F728" s="50"/>
      <c r="G728" s="50"/>
      <c r="H728"/>
      <c r="I728" s="47"/>
      <c r="J728"/>
      <c r="K728"/>
      <c r="L728"/>
      <c r="M728"/>
      <c r="P728" s="25"/>
      <c r="Q728" s="25"/>
      <c r="R728" s="25"/>
    </row>
    <row r="729" spans="1:18" s="33" customFormat="1">
      <c r="A729"/>
      <c r="B729" s="41"/>
      <c r="C729"/>
      <c r="D729"/>
      <c r="E729" s="50"/>
      <c r="F729" s="50"/>
      <c r="G729" s="50"/>
      <c r="H729"/>
      <c r="I729" s="47"/>
      <c r="J729"/>
      <c r="K729"/>
      <c r="L729"/>
      <c r="M729"/>
      <c r="P729" s="25"/>
      <c r="Q729" s="25"/>
      <c r="R729" s="25"/>
    </row>
    <row r="730" spans="1:18" s="33" customFormat="1">
      <c r="A730"/>
      <c r="B730" s="41"/>
      <c r="C730"/>
      <c r="D730"/>
      <c r="E730" s="50"/>
      <c r="F730" s="50"/>
      <c r="G730" s="50"/>
      <c r="H730"/>
      <c r="I730" s="47"/>
      <c r="J730"/>
      <c r="K730"/>
      <c r="L730"/>
      <c r="M730"/>
      <c r="P730" s="25"/>
      <c r="Q730" s="25"/>
      <c r="R730" s="25"/>
    </row>
    <row r="731" spans="1:18" s="33" customFormat="1">
      <c r="A731"/>
      <c r="B731" s="41"/>
      <c r="C731"/>
      <c r="D731"/>
      <c r="E731" s="50"/>
      <c r="F731" s="50"/>
      <c r="G731" s="50"/>
      <c r="H731"/>
      <c r="I731" s="47"/>
      <c r="J731"/>
      <c r="K731"/>
      <c r="L731"/>
      <c r="M731"/>
      <c r="P731" s="25"/>
      <c r="Q731" s="25"/>
      <c r="R731" s="25"/>
    </row>
    <row r="732" spans="1:18" s="33" customFormat="1">
      <c r="A732"/>
      <c r="B732" s="41"/>
      <c r="C732"/>
      <c r="D732"/>
      <c r="E732" s="50"/>
      <c r="F732" s="50"/>
      <c r="G732" s="50"/>
      <c r="H732"/>
      <c r="I732" s="47"/>
      <c r="J732"/>
      <c r="K732"/>
      <c r="L732"/>
      <c r="M732"/>
      <c r="P732" s="25"/>
      <c r="Q732" s="25"/>
      <c r="R732" s="25"/>
    </row>
    <row r="733" spans="1:18" s="33" customFormat="1">
      <c r="A733"/>
      <c r="B733" s="41"/>
      <c r="C733"/>
      <c r="D733"/>
      <c r="E733" s="50"/>
      <c r="F733" s="50"/>
      <c r="G733" s="50"/>
      <c r="H733"/>
      <c r="I733" s="47"/>
      <c r="J733"/>
      <c r="K733"/>
      <c r="L733"/>
      <c r="M733"/>
      <c r="P733" s="25"/>
      <c r="Q733" s="25"/>
      <c r="R733" s="25"/>
    </row>
    <row r="734" spans="1:18" s="33" customFormat="1">
      <c r="A734"/>
      <c r="B734" s="41"/>
      <c r="C734"/>
      <c r="D734"/>
      <c r="E734" s="50"/>
      <c r="F734" s="50"/>
      <c r="G734" s="50"/>
      <c r="H734"/>
      <c r="I734" s="47"/>
      <c r="J734"/>
      <c r="K734"/>
      <c r="L734"/>
      <c r="M734"/>
      <c r="P734" s="25"/>
      <c r="Q734" s="25"/>
      <c r="R734" s="25"/>
    </row>
    <row r="735" spans="1:18" s="33" customFormat="1">
      <c r="A735"/>
      <c r="B735" s="41"/>
      <c r="C735"/>
      <c r="D735"/>
      <c r="E735" s="50"/>
      <c r="F735" s="50"/>
      <c r="G735" s="50"/>
      <c r="H735"/>
      <c r="I735" s="47"/>
      <c r="J735"/>
      <c r="K735"/>
      <c r="L735"/>
      <c r="M735"/>
      <c r="P735" s="25"/>
      <c r="Q735" s="25"/>
      <c r="R735" s="25"/>
    </row>
    <row r="736" spans="1:18" s="33" customFormat="1">
      <c r="A736"/>
      <c r="B736" s="41"/>
      <c r="C736"/>
      <c r="D736"/>
      <c r="E736" s="50"/>
      <c r="F736" s="50"/>
      <c r="G736" s="50"/>
      <c r="H736"/>
      <c r="I736" s="47"/>
      <c r="J736"/>
      <c r="K736"/>
      <c r="L736"/>
      <c r="M736"/>
      <c r="P736" s="25"/>
      <c r="Q736" s="25"/>
      <c r="R736" s="25"/>
    </row>
    <row r="737" spans="1:18" s="33" customFormat="1">
      <c r="A737"/>
      <c r="B737" s="41"/>
      <c r="C737"/>
      <c r="D737"/>
      <c r="E737" s="50"/>
      <c r="F737" s="50"/>
      <c r="G737" s="50"/>
      <c r="H737"/>
      <c r="I737" s="47"/>
      <c r="J737"/>
      <c r="K737"/>
      <c r="L737"/>
      <c r="M737"/>
      <c r="P737" s="25"/>
      <c r="Q737" s="25"/>
      <c r="R737" s="25"/>
    </row>
    <row r="738" spans="1:18" s="33" customFormat="1">
      <c r="A738"/>
      <c r="B738" s="41"/>
      <c r="C738"/>
      <c r="D738"/>
      <c r="E738" s="50"/>
      <c r="F738" s="50"/>
      <c r="G738" s="50"/>
      <c r="H738"/>
      <c r="I738" s="47"/>
      <c r="J738"/>
      <c r="K738"/>
      <c r="L738"/>
      <c r="M738"/>
      <c r="P738" s="25"/>
      <c r="Q738" s="25"/>
      <c r="R738" s="25"/>
    </row>
    <row r="739" spans="1:18" s="33" customFormat="1">
      <c r="A739"/>
      <c r="B739" s="41"/>
      <c r="C739"/>
      <c r="D739"/>
      <c r="E739" s="50"/>
      <c r="F739" s="50"/>
      <c r="G739" s="50"/>
      <c r="H739"/>
      <c r="I739" s="47"/>
      <c r="J739"/>
      <c r="K739"/>
      <c r="L739"/>
      <c r="M739"/>
      <c r="P739" s="25"/>
      <c r="Q739" s="25"/>
      <c r="R739" s="25"/>
    </row>
    <row r="740" spans="1:18" s="33" customFormat="1">
      <c r="A740"/>
      <c r="B740" s="41"/>
      <c r="C740"/>
      <c r="D740"/>
      <c r="E740" s="50"/>
      <c r="F740" s="50"/>
      <c r="G740" s="50"/>
      <c r="H740"/>
      <c r="I740" s="47"/>
      <c r="J740"/>
      <c r="K740"/>
      <c r="L740"/>
      <c r="M740"/>
      <c r="P740" s="25"/>
      <c r="Q740" s="25"/>
      <c r="R740" s="25"/>
    </row>
    <row r="741" spans="1:18" s="33" customFormat="1">
      <c r="A741"/>
      <c r="B741" s="41"/>
      <c r="C741"/>
      <c r="D741"/>
      <c r="E741" s="50"/>
      <c r="F741" s="50"/>
      <c r="G741" s="50"/>
      <c r="H741"/>
      <c r="I741" s="47"/>
      <c r="J741"/>
      <c r="K741"/>
      <c r="L741"/>
      <c r="M741"/>
      <c r="P741" s="25"/>
      <c r="Q741" s="25"/>
      <c r="R741" s="25"/>
    </row>
    <row r="742" spans="1:18" s="33" customFormat="1">
      <c r="A742"/>
      <c r="B742" s="41"/>
      <c r="C742"/>
      <c r="D742"/>
      <c r="E742" s="50"/>
      <c r="F742" s="50"/>
      <c r="G742" s="50"/>
      <c r="H742"/>
      <c r="I742" s="47"/>
      <c r="J742"/>
      <c r="K742"/>
      <c r="L742"/>
      <c r="M742"/>
      <c r="P742" s="25"/>
      <c r="Q742" s="25"/>
      <c r="R742" s="25"/>
    </row>
    <row r="743" spans="1:18" s="33" customFormat="1">
      <c r="A743"/>
      <c r="B743" s="41"/>
      <c r="C743"/>
      <c r="D743"/>
      <c r="E743" s="50"/>
      <c r="F743" s="50"/>
      <c r="G743" s="50"/>
      <c r="H743"/>
      <c r="I743" s="47"/>
      <c r="J743"/>
      <c r="K743"/>
      <c r="L743"/>
      <c r="M743"/>
      <c r="P743" s="25"/>
      <c r="Q743" s="25"/>
      <c r="R743" s="25"/>
    </row>
    <row r="744" spans="1:18" s="33" customFormat="1">
      <c r="A744"/>
      <c r="B744" s="41"/>
      <c r="C744"/>
      <c r="D744"/>
      <c r="E744" s="50"/>
      <c r="F744" s="50"/>
      <c r="G744" s="50"/>
      <c r="H744"/>
      <c r="I744" s="47"/>
      <c r="J744"/>
      <c r="K744"/>
      <c r="L744"/>
      <c r="M744"/>
      <c r="P744" s="25"/>
      <c r="Q744" s="25"/>
      <c r="R744" s="25"/>
    </row>
    <row r="745" spans="1:18" s="33" customFormat="1">
      <c r="A745"/>
      <c r="B745" s="41"/>
      <c r="C745"/>
      <c r="D745"/>
      <c r="E745" s="50"/>
      <c r="F745" s="50"/>
      <c r="G745" s="50"/>
      <c r="H745"/>
      <c r="I745" s="47"/>
      <c r="J745"/>
      <c r="K745"/>
      <c r="L745"/>
      <c r="M745"/>
      <c r="P745" s="25"/>
      <c r="Q745" s="25"/>
      <c r="R745" s="25"/>
    </row>
    <row r="746" spans="1:18" s="33" customFormat="1">
      <c r="A746"/>
      <c r="B746" s="41"/>
      <c r="C746"/>
      <c r="D746"/>
      <c r="E746" s="50"/>
      <c r="F746" s="50"/>
      <c r="G746" s="50"/>
      <c r="H746"/>
      <c r="I746" s="47"/>
      <c r="J746"/>
      <c r="K746"/>
      <c r="L746"/>
      <c r="M746"/>
      <c r="P746" s="25"/>
      <c r="Q746" s="25"/>
      <c r="R746" s="25"/>
    </row>
    <row r="747" spans="1:18" s="33" customFormat="1">
      <c r="A747"/>
      <c r="B747" s="41"/>
      <c r="C747"/>
      <c r="D747"/>
      <c r="E747" s="50"/>
      <c r="F747" s="50"/>
      <c r="G747" s="50"/>
      <c r="H747"/>
      <c r="I747" s="47"/>
      <c r="J747"/>
      <c r="K747"/>
      <c r="L747"/>
      <c r="M747"/>
      <c r="P747" s="25"/>
      <c r="Q747" s="25"/>
      <c r="R747" s="25"/>
    </row>
    <row r="748" spans="1:18" s="33" customFormat="1">
      <c r="A748"/>
      <c r="B748" s="41"/>
      <c r="C748"/>
      <c r="D748"/>
      <c r="E748" s="50"/>
      <c r="F748" s="50"/>
      <c r="G748" s="50"/>
      <c r="H748"/>
      <c r="I748" s="47"/>
      <c r="J748"/>
      <c r="K748"/>
      <c r="L748"/>
      <c r="M748"/>
      <c r="P748" s="25"/>
      <c r="Q748" s="25"/>
      <c r="R748" s="25"/>
    </row>
    <row r="749" spans="1:18" s="33" customFormat="1">
      <c r="A749"/>
      <c r="B749" s="41"/>
      <c r="C749"/>
      <c r="D749"/>
      <c r="E749" s="50"/>
      <c r="F749" s="50"/>
      <c r="G749" s="50"/>
      <c r="H749"/>
      <c r="I749" s="47"/>
      <c r="J749"/>
      <c r="K749"/>
      <c r="L749"/>
      <c r="M749"/>
      <c r="P749" s="25"/>
      <c r="Q749" s="25"/>
      <c r="R749" s="25"/>
    </row>
    <row r="750" spans="1:18" s="33" customFormat="1">
      <c r="A750"/>
      <c r="B750" s="41"/>
      <c r="C750"/>
      <c r="D750"/>
      <c r="E750" s="50"/>
      <c r="F750" s="50"/>
      <c r="G750" s="50"/>
      <c r="H750"/>
      <c r="I750" s="47"/>
      <c r="J750"/>
      <c r="K750"/>
      <c r="L750"/>
      <c r="M750"/>
      <c r="P750" s="25"/>
      <c r="Q750" s="25"/>
      <c r="R750" s="25"/>
    </row>
    <row r="751" spans="1:18" s="33" customFormat="1">
      <c r="A751"/>
      <c r="B751" s="41"/>
      <c r="C751"/>
      <c r="D751"/>
      <c r="E751" s="50"/>
      <c r="F751" s="50"/>
      <c r="G751" s="50"/>
      <c r="H751"/>
      <c r="I751" s="47"/>
      <c r="J751"/>
      <c r="K751"/>
      <c r="L751"/>
      <c r="M751"/>
      <c r="P751" s="25"/>
      <c r="Q751" s="25"/>
      <c r="R751" s="25"/>
    </row>
    <row r="752" spans="1:18" s="33" customFormat="1">
      <c r="A752"/>
      <c r="B752" s="41"/>
      <c r="C752"/>
      <c r="D752"/>
      <c r="E752" s="50"/>
      <c r="F752" s="50"/>
      <c r="G752" s="50"/>
      <c r="H752"/>
      <c r="I752" s="47"/>
      <c r="J752"/>
      <c r="K752"/>
      <c r="L752"/>
      <c r="M752"/>
      <c r="P752" s="25"/>
      <c r="Q752" s="25"/>
      <c r="R752" s="25"/>
    </row>
    <row r="753" spans="1:18" s="33" customFormat="1">
      <c r="A753"/>
      <c r="B753" s="41"/>
      <c r="C753"/>
      <c r="D753"/>
      <c r="E753" s="50"/>
      <c r="F753" s="50"/>
      <c r="G753" s="50"/>
      <c r="H753"/>
      <c r="I753" s="47"/>
      <c r="J753"/>
      <c r="K753"/>
      <c r="L753"/>
      <c r="M753"/>
      <c r="P753" s="25"/>
      <c r="Q753" s="25"/>
      <c r="R753" s="25"/>
    </row>
    <row r="754" spans="1:18" s="33" customFormat="1">
      <c r="A754"/>
      <c r="B754" s="41"/>
      <c r="C754"/>
      <c r="D754"/>
      <c r="E754" s="50"/>
      <c r="F754" s="50"/>
      <c r="G754" s="50"/>
      <c r="H754"/>
      <c r="I754" s="47"/>
      <c r="J754"/>
      <c r="K754"/>
      <c r="L754"/>
      <c r="M754"/>
      <c r="P754" s="25"/>
      <c r="Q754" s="25"/>
      <c r="R754" s="25"/>
    </row>
    <row r="755" spans="1:18" s="33" customFormat="1">
      <c r="A755"/>
      <c r="B755" s="41"/>
      <c r="C755"/>
      <c r="D755"/>
      <c r="E755" s="50"/>
      <c r="F755" s="50"/>
      <c r="G755" s="50"/>
      <c r="H755"/>
      <c r="I755" s="47"/>
      <c r="J755"/>
      <c r="K755"/>
      <c r="L755"/>
      <c r="M755"/>
      <c r="P755" s="25"/>
      <c r="Q755" s="25"/>
      <c r="R755" s="25"/>
    </row>
    <row r="756" spans="1:18" s="33" customFormat="1">
      <c r="A756"/>
      <c r="B756" s="41"/>
      <c r="C756"/>
      <c r="D756"/>
      <c r="E756" s="50"/>
      <c r="F756" s="50"/>
      <c r="G756" s="50"/>
      <c r="H756"/>
      <c r="I756" s="47"/>
      <c r="J756"/>
      <c r="K756"/>
      <c r="L756"/>
      <c r="M756"/>
      <c r="P756" s="25"/>
      <c r="Q756" s="25"/>
      <c r="R756" s="25"/>
    </row>
    <row r="757" spans="1:18" s="33" customFormat="1">
      <c r="A757"/>
      <c r="B757" s="41"/>
      <c r="C757"/>
      <c r="D757"/>
      <c r="E757" s="50"/>
      <c r="F757" s="50"/>
      <c r="G757" s="50"/>
      <c r="H757"/>
      <c r="I757" s="47"/>
      <c r="J757"/>
      <c r="K757"/>
      <c r="L757"/>
      <c r="M757"/>
      <c r="P757" s="25"/>
      <c r="Q757" s="25"/>
      <c r="R757" s="25"/>
    </row>
    <row r="758" spans="1:18" s="33" customFormat="1">
      <c r="A758"/>
      <c r="B758" s="41"/>
      <c r="C758"/>
      <c r="D758"/>
      <c r="E758" s="50"/>
      <c r="F758" s="50"/>
      <c r="G758" s="50"/>
      <c r="H758"/>
      <c r="I758" s="47"/>
      <c r="J758"/>
      <c r="K758"/>
      <c r="L758"/>
      <c r="M758"/>
      <c r="P758" s="25"/>
      <c r="Q758" s="25"/>
      <c r="R758" s="25"/>
    </row>
    <row r="759" spans="1:18" s="33" customFormat="1">
      <c r="A759"/>
      <c r="B759" s="41"/>
      <c r="C759"/>
      <c r="D759"/>
      <c r="E759" s="50"/>
      <c r="F759" s="50"/>
      <c r="G759" s="50"/>
      <c r="H759"/>
      <c r="I759" s="47"/>
      <c r="J759"/>
      <c r="K759"/>
      <c r="L759"/>
      <c r="M759"/>
      <c r="P759" s="25"/>
      <c r="Q759" s="25"/>
      <c r="R759" s="25"/>
    </row>
    <row r="760" spans="1:18" s="33" customFormat="1">
      <c r="A760"/>
      <c r="B760" s="41"/>
      <c r="C760"/>
      <c r="D760"/>
      <c r="E760" s="50"/>
      <c r="F760" s="50"/>
      <c r="G760" s="50"/>
      <c r="H760"/>
      <c r="I760" s="47"/>
      <c r="J760"/>
      <c r="K760"/>
      <c r="L760"/>
      <c r="M760"/>
      <c r="P760" s="25"/>
      <c r="Q760" s="25"/>
      <c r="R760" s="25"/>
    </row>
    <row r="761" spans="1:18" s="33" customFormat="1">
      <c r="A761"/>
      <c r="B761" s="41"/>
      <c r="C761"/>
      <c r="D761"/>
      <c r="E761" s="50"/>
      <c r="F761" s="50"/>
      <c r="G761" s="50"/>
      <c r="H761"/>
      <c r="I761" s="47"/>
      <c r="J761"/>
      <c r="K761"/>
      <c r="L761"/>
      <c r="M761"/>
      <c r="P761" s="25"/>
      <c r="Q761" s="25"/>
      <c r="R761" s="25"/>
    </row>
    <row r="762" spans="1:18" s="33" customFormat="1">
      <c r="A762"/>
      <c r="B762" s="41"/>
      <c r="C762"/>
      <c r="D762"/>
      <c r="E762" s="50"/>
      <c r="F762" s="50"/>
      <c r="G762" s="50"/>
      <c r="H762"/>
      <c r="I762" s="47"/>
      <c r="J762"/>
      <c r="K762"/>
      <c r="L762"/>
      <c r="M762"/>
      <c r="P762" s="25"/>
      <c r="Q762" s="25"/>
      <c r="R762" s="25"/>
    </row>
    <row r="763" spans="1:18" s="33" customFormat="1">
      <c r="A763"/>
      <c r="B763" s="41"/>
      <c r="C763"/>
      <c r="D763"/>
      <c r="E763" s="50"/>
      <c r="F763" s="50"/>
      <c r="G763" s="50"/>
      <c r="H763"/>
      <c r="I763" s="47"/>
      <c r="J763"/>
      <c r="K763"/>
      <c r="L763"/>
      <c r="M763"/>
      <c r="P763" s="25"/>
      <c r="Q763" s="25"/>
      <c r="R763" s="25"/>
    </row>
    <row r="764" spans="1:18" s="33" customFormat="1">
      <c r="A764"/>
      <c r="B764" s="41"/>
      <c r="C764"/>
      <c r="D764"/>
      <c r="E764" s="50"/>
      <c r="F764" s="50"/>
      <c r="G764" s="50"/>
      <c r="H764"/>
      <c r="I764" s="47"/>
      <c r="J764"/>
      <c r="K764"/>
      <c r="L764"/>
      <c r="M764"/>
      <c r="P764" s="25"/>
      <c r="Q764" s="25"/>
      <c r="R764" s="25"/>
    </row>
    <row r="765" spans="1:18" s="33" customFormat="1">
      <c r="A765"/>
      <c r="B765" s="41"/>
      <c r="C765"/>
      <c r="D765"/>
      <c r="E765" s="50"/>
      <c r="F765" s="50"/>
      <c r="G765" s="50"/>
      <c r="H765"/>
      <c r="I765" s="47"/>
      <c r="J765"/>
      <c r="K765"/>
      <c r="L765"/>
      <c r="M765"/>
      <c r="P765" s="25"/>
      <c r="Q765" s="25"/>
      <c r="R765" s="25"/>
    </row>
    <row r="766" spans="1:18" s="33" customFormat="1">
      <c r="A766"/>
      <c r="B766" s="41"/>
      <c r="C766"/>
      <c r="D766"/>
      <c r="E766" s="50"/>
      <c r="F766" s="50"/>
      <c r="G766" s="50"/>
      <c r="H766"/>
      <c r="I766" s="47"/>
      <c r="J766"/>
      <c r="K766"/>
      <c r="L766"/>
      <c r="M766"/>
      <c r="P766" s="25"/>
      <c r="Q766" s="25"/>
      <c r="R766" s="25"/>
    </row>
    <row r="767" spans="1:18" s="33" customFormat="1">
      <c r="A767"/>
      <c r="B767" s="41"/>
      <c r="C767"/>
      <c r="D767"/>
      <c r="E767" s="50"/>
      <c r="F767" s="50"/>
      <c r="G767" s="50"/>
      <c r="H767"/>
      <c r="I767" s="47"/>
      <c r="J767"/>
      <c r="K767"/>
      <c r="L767"/>
      <c r="M767"/>
      <c r="P767" s="25"/>
      <c r="Q767" s="25"/>
      <c r="R767" s="25"/>
    </row>
    <row r="768" spans="1:18" s="33" customFormat="1">
      <c r="A768"/>
      <c r="B768" s="41"/>
      <c r="C768"/>
      <c r="D768"/>
      <c r="E768" s="50"/>
      <c r="F768" s="50"/>
      <c r="G768" s="50"/>
      <c r="H768"/>
      <c r="I768" s="47"/>
      <c r="J768"/>
      <c r="K768"/>
      <c r="L768"/>
      <c r="M768"/>
      <c r="P768" s="25"/>
      <c r="Q768" s="25"/>
      <c r="R768" s="25"/>
    </row>
    <row r="769" spans="1:18" s="33" customFormat="1">
      <c r="A769"/>
      <c r="B769" s="41"/>
      <c r="C769"/>
      <c r="D769"/>
      <c r="E769" s="50"/>
      <c r="F769" s="50"/>
      <c r="G769" s="50"/>
      <c r="H769"/>
      <c r="I769" s="47"/>
      <c r="J769"/>
      <c r="K769"/>
      <c r="L769"/>
      <c r="M769"/>
      <c r="P769" s="25"/>
      <c r="Q769" s="25"/>
      <c r="R769" s="25"/>
    </row>
    <row r="770" spans="1:18" s="33" customFormat="1">
      <c r="A770"/>
      <c r="B770" s="41"/>
      <c r="C770"/>
      <c r="D770"/>
      <c r="E770" s="50"/>
      <c r="F770" s="50"/>
      <c r="G770" s="50"/>
      <c r="H770"/>
      <c r="I770" s="47"/>
      <c r="J770"/>
      <c r="K770"/>
      <c r="L770"/>
      <c r="M770"/>
      <c r="P770" s="25"/>
      <c r="Q770" s="25"/>
      <c r="R770" s="25"/>
    </row>
    <row r="771" spans="1:18" s="33" customFormat="1">
      <c r="A771"/>
      <c r="B771" s="41"/>
      <c r="C771"/>
      <c r="D771"/>
      <c r="E771" s="50"/>
      <c r="F771" s="50"/>
      <c r="G771" s="50"/>
      <c r="H771"/>
      <c r="I771" s="47"/>
      <c r="J771"/>
      <c r="K771"/>
      <c r="L771"/>
      <c r="M771"/>
      <c r="P771" s="25"/>
      <c r="Q771" s="25"/>
      <c r="R771" s="25"/>
    </row>
    <row r="772" spans="1:18" s="33" customFormat="1">
      <c r="A772"/>
      <c r="B772" s="41"/>
      <c r="C772"/>
      <c r="D772"/>
      <c r="E772" s="50"/>
      <c r="F772" s="50"/>
      <c r="G772" s="50"/>
      <c r="H772"/>
      <c r="I772" s="47"/>
      <c r="J772"/>
      <c r="K772"/>
      <c r="L772"/>
      <c r="M772"/>
      <c r="P772" s="25"/>
      <c r="Q772" s="25"/>
      <c r="R772" s="25"/>
    </row>
    <row r="773" spans="1:18" s="33" customFormat="1">
      <c r="A773"/>
      <c r="B773" s="41"/>
      <c r="C773"/>
      <c r="D773"/>
      <c r="E773" s="50"/>
      <c r="F773" s="50"/>
      <c r="G773" s="50"/>
      <c r="H773"/>
      <c r="I773" s="47"/>
      <c r="J773"/>
      <c r="K773"/>
      <c r="L773"/>
      <c r="M773"/>
      <c r="P773" s="25"/>
      <c r="Q773" s="25"/>
      <c r="R773" s="25"/>
    </row>
    <row r="774" spans="1:18" s="33" customFormat="1">
      <c r="A774"/>
      <c r="B774" s="41"/>
      <c r="C774"/>
      <c r="D774"/>
      <c r="E774" s="50"/>
      <c r="F774" s="50"/>
      <c r="G774" s="50"/>
      <c r="H774"/>
      <c r="I774" s="47"/>
      <c r="J774"/>
      <c r="K774"/>
      <c r="L774"/>
      <c r="M774"/>
      <c r="P774" s="25"/>
      <c r="Q774" s="25"/>
      <c r="R774" s="25"/>
    </row>
    <row r="775" spans="1:18" s="33" customFormat="1">
      <c r="A775"/>
      <c r="B775" s="41"/>
      <c r="C775"/>
      <c r="D775"/>
      <c r="E775" s="50"/>
      <c r="F775" s="50"/>
      <c r="G775" s="50"/>
      <c r="H775"/>
      <c r="I775" s="47"/>
      <c r="J775"/>
      <c r="K775"/>
      <c r="L775"/>
      <c r="M775"/>
      <c r="P775" s="25"/>
      <c r="Q775" s="25"/>
      <c r="R775" s="25"/>
    </row>
    <row r="776" spans="1:18" s="33" customFormat="1">
      <c r="A776"/>
      <c r="B776" s="41"/>
      <c r="C776"/>
      <c r="D776"/>
      <c r="E776" s="50"/>
      <c r="F776" s="50"/>
      <c r="G776" s="50"/>
      <c r="H776"/>
      <c r="I776" s="47"/>
      <c r="J776"/>
      <c r="K776"/>
      <c r="L776"/>
      <c r="M776"/>
      <c r="P776" s="25"/>
      <c r="Q776" s="25"/>
      <c r="R776" s="25"/>
    </row>
    <row r="777" spans="1:18" s="33" customFormat="1">
      <c r="A777"/>
      <c r="B777" s="41"/>
      <c r="C777"/>
      <c r="D777"/>
      <c r="E777" s="50"/>
      <c r="F777" s="50"/>
      <c r="G777" s="50"/>
      <c r="H777"/>
      <c r="I777" s="47"/>
      <c r="J777"/>
      <c r="K777"/>
      <c r="L777"/>
      <c r="M777"/>
      <c r="P777" s="25"/>
      <c r="Q777" s="25"/>
      <c r="R777" s="25"/>
    </row>
    <row r="778" spans="1:18" s="33" customFormat="1">
      <c r="A778"/>
      <c r="B778" s="41"/>
      <c r="C778"/>
      <c r="D778"/>
      <c r="E778" s="50"/>
      <c r="F778" s="50"/>
      <c r="G778" s="50"/>
      <c r="H778"/>
      <c r="I778" s="47"/>
      <c r="J778"/>
      <c r="K778"/>
      <c r="L778"/>
      <c r="M778"/>
      <c r="P778" s="25"/>
      <c r="Q778" s="25"/>
      <c r="R778" s="25"/>
    </row>
    <row r="779" spans="1:18" s="33" customFormat="1">
      <c r="A779"/>
      <c r="B779" s="41"/>
      <c r="C779"/>
      <c r="D779"/>
      <c r="E779" s="50"/>
      <c r="F779" s="50"/>
      <c r="G779" s="50"/>
      <c r="H779"/>
      <c r="I779" s="47"/>
      <c r="J779"/>
      <c r="K779"/>
      <c r="L779"/>
      <c r="M779"/>
      <c r="P779" s="25"/>
      <c r="Q779" s="25"/>
      <c r="R779" s="25"/>
    </row>
    <row r="780" spans="1:18" s="33" customFormat="1">
      <c r="A780"/>
      <c r="B780" s="41"/>
      <c r="C780"/>
      <c r="D780"/>
      <c r="E780" s="50"/>
      <c r="F780" s="50"/>
      <c r="G780" s="50"/>
      <c r="H780"/>
      <c r="I780" s="47"/>
      <c r="J780"/>
      <c r="K780"/>
      <c r="L780"/>
      <c r="M780"/>
      <c r="P780" s="25"/>
      <c r="Q780" s="25"/>
      <c r="R780" s="25"/>
    </row>
    <row r="781" spans="1:18" s="33" customFormat="1">
      <c r="A781"/>
      <c r="B781" s="41"/>
      <c r="C781"/>
      <c r="D781"/>
      <c r="E781" s="50"/>
      <c r="F781" s="50"/>
      <c r="G781" s="50"/>
      <c r="H781"/>
      <c r="I781" s="47"/>
      <c r="J781"/>
      <c r="K781"/>
      <c r="L781"/>
      <c r="M781"/>
      <c r="P781" s="25"/>
      <c r="Q781" s="25"/>
      <c r="R781" s="25"/>
    </row>
    <row r="782" spans="1:18" s="33" customFormat="1">
      <c r="A782"/>
      <c r="B782" s="41"/>
      <c r="C782"/>
      <c r="D782"/>
      <c r="E782" s="50"/>
      <c r="F782" s="50"/>
      <c r="G782" s="50"/>
      <c r="H782"/>
      <c r="I782" s="47"/>
      <c r="J782"/>
      <c r="K782"/>
      <c r="L782"/>
      <c r="M782"/>
      <c r="P782" s="25"/>
      <c r="Q782" s="25"/>
      <c r="R782" s="25"/>
    </row>
    <row r="783" spans="1:18" s="33" customFormat="1">
      <c r="A783"/>
      <c r="B783" s="41"/>
      <c r="C783"/>
      <c r="D783"/>
      <c r="E783" s="50"/>
      <c r="F783" s="50"/>
      <c r="G783" s="50"/>
      <c r="H783"/>
      <c r="I783" s="47"/>
      <c r="J783"/>
      <c r="K783"/>
      <c r="L783"/>
      <c r="M783"/>
      <c r="P783" s="25"/>
      <c r="Q783" s="25"/>
      <c r="R783" s="25"/>
    </row>
    <row r="784" spans="1:18" s="33" customFormat="1">
      <c r="A784"/>
      <c r="B784" s="41"/>
      <c r="C784"/>
      <c r="D784"/>
      <c r="E784" s="50"/>
      <c r="F784" s="50"/>
      <c r="G784" s="50"/>
      <c r="H784"/>
      <c r="I784" s="47"/>
      <c r="J784"/>
      <c r="K784"/>
      <c r="L784"/>
      <c r="M784"/>
      <c r="P784" s="25"/>
      <c r="Q784" s="25"/>
      <c r="R784" s="25"/>
    </row>
    <row r="785" spans="1:18" s="33" customFormat="1">
      <c r="A785"/>
      <c r="B785" s="41"/>
      <c r="C785"/>
      <c r="D785"/>
      <c r="E785" s="50"/>
      <c r="F785" s="50"/>
      <c r="G785" s="50"/>
      <c r="H785"/>
      <c r="I785" s="47"/>
      <c r="J785"/>
      <c r="K785"/>
      <c r="L785"/>
      <c r="M785"/>
      <c r="P785" s="25"/>
      <c r="Q785" s="25"/>
      <c r="R785" s="25"/>
    </row>
    <row r="786" spans="1:18" s="33" customFormat="1">
      <c r="A786"/>
      <c r="B786" s="41"/>
      <c r="C786"/>
      <c r="D786"/>
      <c r="E786" s="50"/>
      <c r="F786" s="50"/>
      <c r="G786" s="50"/>
      <c r="H786"/>
      <c r="I786" s="47"/>
      <c r="J786"/>
      <c r="K786"/>
      <c r="L786"/>
      <c r="M786"/>
      <c r="P786" s="25"/>
      <c r="Q786" s="25"/>
      <c r="R786" s="25"/>
    </row>
    <row r="787" spans="1:18" s="33" customFormat="1">
      <c r="A787"/>
      <c r="B787" s="41"/>
      <c r="C787"/>
      <c r="D787"/>
      <c r="E787" s="50"/>
      <c r="F787" s="50"/>
      <c r="G787" s="50"/>
      <c r="H787"/>
      <c r="I787" s="47"/>
      <c r="J787"/>
      <c r="K787"/>
      <c r="L787"/>
      <c r="M787"/>
      <c r="P787" s="25"/>
      <c r="Q787" s="25"/>
      <c r="R787" s="25"/>
    </row>
    <row r="788" spans="1:18" s="33" customFormat="1">
      <c r="A788"/>
      <c r="B788" s="41"/>
      <c r="C788"/>
      <c r="D788"/>
      <c r="E788" s="50"/>
      <c r="F788" s="50"/>
      <c r="G788" s="50"/>
      <c r="H788"/>
      <c r="I788" s="47"/>
      <c r="J788"/>
      <c r="K788"/>
      <c r="L788"/>
      <c r="M788"/>
      <c r="P788" s="25"/>
      <c r="Q788" s="25"/>
      <c r="R788" s="25"/>
    </row>
    <row r="789" spans="1:18" s="33" customFormat="1">
      <c r="A789"/>
      <c r="B789" s="41"/>
      <c r="C789"/>
      <c r="D789"/>
      <c r="E789" s="50"/>
      <c r="F789" s="50"/>
      <c r="G789" s="50"/>
      <c r="H789"/>
      <c r="I789" s="47"/>
      <c r="J789"/>
      <c r="K789"/>
      <c r="L789"/>
      <c r="M789"/>
      <c r="P789" s="25"/>
      <c r="Q789" s="25"/>
      <c r="R789" s="25"/>
    </row>
    <row r="790" spans="1:18" s="33" customFormat="1">
      <c r="A790"/>
      <c r="B790" s="41"/>
      <c r="C790"/>
      <c r="D790"/>
      <c r="E790" s="50"/>
      <c r="F790" s="50"/>
      <c r="G790" s="50"/>
      <c r="H790"/>
      <c r="I790" s="47"/>
      <c r="J790"/>
      <c r="K790"/>
      <c r="L790"/>
      <c r="M790"/>
      <c r="P790" s="25"/>
      <c r="Q790" s="25"/>
      <c r="R790" s="25"/>
    </row>
    <row r="791" spans="1:18" s="33" customFormat="1">
      <c r="A791"/>
      <c r="B791" s="41"/>
      <c r="C791"/>
      <c r="D791"/>
      <c r="E791" s="50"/>
      <c r="F791" s="50"/>
      <c r="G791" s="50"/>
      <c r="H791"/>
      <c r="I791" s="47"/>
      <c r="J791"/>
      <c r="K791"/>
      <c r="L791"/>
      <c r="M791"/>
      <c r="P791" s="25"/>
      <c r="Q791" s="25"/>
      <c r="R791" s="25"/>
    </row>
    <row r="792" spans="1:18" s="33" customFormat="1">
      <c r="A792"/>
      <c r="B792" s="41"/>
      <c r="C792"/>
      <c r="D792"/>
      <c r="E792" s="50"/>
      <c r="F792" s="50"/>
      <c r="G792" s="50"/>
      <c r="H792"/>
      <c r="I792" s="47"/>
      <c r="J792"/>
      <c r="K792"/>
      <c r="L792"/>
      <c r="M792"/>
      <c r="P792" s="25"/>
      <c r="Q792" s="25"/>
      <c r="R792" s="25"/>
    </row>
    <row r="793" spans="1:18" s="33" customFormat="1">
      <c r="A793"/>
      <c r="B793" s="41"/>
      <c r="C793"/>
      <c r="D793"/>
      <c r="E793" s="50"/>
      <c r="F793" s="50"/>
      <c r="G793" s="50"/>
      <c r="H793"/>
      <c r="I793" s="47"/>
      <c r="J793"/>
      <c r="K793"/>
      <c r="L793"/>
      <c r="M793"/>
      <c r="P793" s="25"/>
      <c r="Q793" s="25"/>
      <c r="R793" s="25"/>
    </row>
    <row r="794" spans="1:18" s="33" customFormat="1">
      <c r="A794"/>
      <c r="B794" s="41"/>
      <c r="C794"/>
      <c r="D794"/>
      <c r="E794" s="50"/>
      <c r="F794" s="50"/>
      <c r="G794" s="50"/>
      <c r="H794"/>
      <c r="I794" s="47"/>
      <c r="J794"/>
      <c r="K794"/>
      <c r="L794"/>
      <c r="M794"/>
      <c r="P794" s="25"/>
      <c r="Q794" s="25"/>
      <c r="R794" s="25"/>
    </row>
    <row r="795" spans="1:18" s="33" customFormat="1">
      <c r="A795"/>
      <c r="B795" s="41"/>
      <c r="C795"/>
      <c r="D795"/>
      <c r="E795" s="50"/>
      <c r="F795" s="50"/>
      <c r="G795" s="50"/>
      <c r="H795"/>
      <c r="I795" s="47"/>
      <c r="J795"/>
      <c r="K795"/>
      <c r="L795"/>
      <c r="M795"/>
      <c r="P795" s="25"/>
      <c r="Q795" s="25"/>
      <c r="R795" s="25"/>
    </row>
    <row r="796" spans="1:18" s="33" customFormat="1">
      <c r="A796"/>
      <c r="B796" s="41"/>
      <c r="C796"/>
      <c r="D796"/>
      <c r="E796" s="50"/>
      <c r="F796" s="50"/>
      <c r="G796" s="50"/>
      <c r="H796"/>
      <c r="I796" s="47"/>
      <c r="J796"/>
      <c r="K796"/>
      <c r="L796"/>
      <c r="M796"/>
      <c r="P796" s="25"/>
      <c r="Q796" s="25"/>
      <c r="R796" s="25"/>
    </row>
    <row r="797" spans="1:18" s="33" customFormat="1">
      <c r="A797"/>
      <c r="B797" s="41"/>
      <c r="C797"/>
      <c r="D797"/>
      <c r="E797" s="50"/>
      <c r="F797" s="50"/>
      <c r="G797" s="50"/>
      <c r="H797"/>
      <c r="I797" s="47"/>
      <c r="J797"/>
      <c r="K797"/>
      <c r="L797"/>
      <c r="M797"/>
      <c r="P797" s="25"/>
      <c r="Q797" s="25"/>
      <c r="R797" s="25"/>
    </row>
    <row r="798" spans="1:18" s="33" customFormat="1">
      <c r="A798"/>
      <c r="B798" s="41"/>
      <c r="C798"/>
      <c r="D798"/>
      <c r="E798" s="50"/>
      <c r="F798" s="50"/>
      <c r="G798" s="50"/>
      <c r="H798"/>
      <c r="I798" s="47"/>
      <c r="J798"/>
      <c r="K798"/>
      <c r="L798"/>
      <c r="M798"/>
      <c r="P798" s="25"/>
      <c r="Q798" s="25"/>
      <c r="R798" s="25"/>
    </row>
    <row r="799" spans="1:18" s="33" customFormat="1">
      <c r="A799"/>
      <c r="B799" s="41"/>
      <c r="C799"/>
      <c r="D799"/>
      <c r="E799" s="50"/>
      <c r="F799" s="50"/>
      <c r="G799" s="50"/>
      <c r="H799"/>
      <c r="I799" s="47"/>
      <c r="J799"/>
      <c r="K799"/>
      <c r="L799"/>
      <c r="M799"/>
      <c r="P799" s="25"/>
      <c r="Q799" s="25"/>
      <c r="R799" s="25"/>
    </row>
    <row r="800" spans="1:18" s="33" customFormat="1">
      <c r="A800"/>
      <c r="B800" s="41"/>
      <c r="C800"/>
      <c r="D800"/>
      <c r="E800" s="50"/>
      <c r="F800" s="50"/>
      <c r="G800" s="50"/>
      <c r="H800"/>
      <c r="I800" s="47"/>
      <c r="J800"/>
      <c r="K800"/>
      <c r="L800"/>
      <c r="M800"/>
      <c r="P800" s="25"/>
      <c r="Q800" s="25"/>
      <c r="R800" s="25"/>
    </row>
    <row r="801" spans="1:18" s="33" customFormat="1">
      <c r="A801"/>
      <c r="B801" s="41"/>
      <c r="C801"/>
      <c r="D801"/>
      <c r="E801" s="50"/>
      <c r="F801" s="50"/>
      <c r="G801" s="50"/>
      <c r="H801"/>
      <c r="I801" s="47"/>
      <c r="J801"/>
      <c r="K801"/>
      <c r="L801"/>
      <c r="M801"/>
      <c r="P801" s="25"/>
      <c r="Q801" s="25"/>
      <c r="R801" s="25"/>
    </row>
    <row r="802" spans="1:18" s="33" customFormat="1">
      <c r="A802"/>
      <c r="B802" s="41"/>
      <c r="C802"/>
      <c r="D802"/>
      <c r="E802" s="50"/>
      <c r="F802" s="50"/>
      <c r="G802" s="50"/>
      <c r="H802"/>
      <c r="I802" s="47"/>
      <c r="J802"/>
      <c r="K802"/>
      <c r="L802"/>
      <c r="M802"/>
      <c r="P802" s="25"/>
      <c r="Q802" s="25"/>
      <c r="R802" s="25"/>
    </row>
    <row r="803" spans="1:18" s="33" customFormat="1">
      <c r="A803"/>
      <c r="B803" s="41"/>
      <c r="C803"/>
      <c r="D803"/>
      <c r="E803" s="50"/>
      <c r="F803" s="50"/>
      <c r="G803" s="50"/>
      <c r="H803"/>
      <c r="I803" s="47"/>
      <c r="J803"/>
      <c r="K803"/>
      <c r="L803"/>
      <c r="M803"/>
      <c r="P803" s="25"/>
      <c r="Q803" s="25"/>
      <c r="R803" s="25"/>
    </row>
    <row r="804" spans="1:18" s="33" customFormat="1">
      <c r="A804"/>
      <c r="B804" s="41"/>
      <c r="C804"/>
      <c r="D804"/>
      <c r="E804" s="50"/>
      <c r="F804" s="50"/>
      <c r="G804" s="50"/>
      <c r="H804"/>
      <c r="I804" s="47"/>
      <c r="J804"/>
      <c r="K804"/>
      <c r="L804"/>
      <c r="M804"/>
      <c r="P804" s="25"/>
      <c r="Q804" s="25"/>
      <c r="R804" s="25"/>
    </row>
    <row r="805" spans="1:18" s="33" customFormat="1">
      <c r="A805"/>
      <c r="B805" s="41"/>
      <c r="C805"/>
      <c r="D805"/>
      <c r="E805" s="50"/>
      <c r="F805" s="50"/>
      <c r="G805" s="50"/>
      <c r="H805"/>
      <c r="I805" s="47"/>
      <c r="J805"/>
      <c r="K805"/>
      <c r="L805"/>
      <c r="M805"/>
      <c r="P805" s="25"/>
      <c r="Q805" s="25"/>
      <c r="R805" s="25"/>
    </row>
    <row r="806" spans="1:18" s="33" customFormat="1">
      <c r="A806"/>
      <c r="B806" s="41"/>
      <c r="C806"/>
      <c r="D806"/>
      <c r="E806" s="50"/>
      <c r="F806" s="50"/>
      <c r="G806" s="50"/>
      <c r="H806"/>
      <c r="I806" s="47"/>
      <c r="J806"/>
      <c r="K806"/>
      <c r="L806"/>
      <c r="M806"/>
      <c r="P806" s="25"/>
      <c r="Q806" s="25"/>
      <c r="R806" s="25"/>
    </row>
    <row r="807" spans="1:18" s="33" customFormat="1">
      <c r="A807"/>
      <c r="B807" s="41"/>
      <c r="C807"/>
      <c r="D807"/>
      <c r="E807" s="50"/>
      <c r="F807" s="50"/>
      <c r="G807" s="50"/>
      <c r="H807"/>
      <c r="I807" s="47"/>
      <c r="J807"/>
      <c r="K807"/>
      <c r="L807"/>
      <c r="M807"/>
      <c r="P807" s="25"/>
      <c r="Q807" s="25"/>
      <c r="R807" s="25"/>
    </row>
    <row r="808" spans="1:18" s="33" customFormat="1">
      <c r="A808"/>
      <c r="B808" s="41"/>
      <c r="C808"/>
      <c r="D808"/>
      <c r="E808" s="50"/>
      <c r="F808" s="50"/>
      <c r="G808" s="50"/>
      <c r="H808"/>
      <c r="I808" s="47"/>
      <c r="J808"/>
      <c r="K808"/>
      <c r="L808"/>
      <c r="M808"/>
      <c r="P808" s="25"/>
      <c r="Q808" s="25"/>
      <c r="R808" s="25"/>
    </row>
    <row r="809" spans="1:18" s="33" customFormat="1">
      <c r="A809"/>
      <c r="B809" s="41"/>
      <c r="C809"/>
      <c r="D809"/>
      <c r="E809" s="50"/>
      <c r="F809" s="50"/>
      <c r="G809" s="50"/>
      <c r="H809"/>
      <c r="I809" s="47"/>
      <c r="J809"/>
      <c r="K809"/>
      <c r="L809"/>
      <c r="M809"/>
      <c r="P809" s="25"/>
      <c r="Q809" s="25"/>
      <c r="R809" s="25"/>
    </row>
    <row r="810" spans="1:18" s="33" customFormat="1">
      <c r="A810"/>
      <c r="B810" s="41"/>
      <c r="C810"/>
      <c r="D810"/>
      <c r="E810" s="50"/>
      <c r="F810" s="50"/>
      <c r="G810" s="50"/>
      <c r="H810"/>
      <c r="I810" s="47"/>
      <c r="J810"/>
      <c r="K810"/>
      <c r="L810"/>
      <c r="M810"/>
      <c r="P810" s="25"/>
      <c r="Q810" s="25"/>
      <c r="R810" s="25"/>
    </row>
    <row r="811" spans="1:18" s="33" customFormat="1">
      <c r="A811"/>
      <c r="B811" s="41"/>
      <c r="C811"/>
      <c r="D811"/>
      <c r="E811" s="50"/>
      <c r="F811" s="50"/>
      <c r="G811" s="50"/>
      <c r="H811"/>
      <c r="I811" s="47"/>
      <c r="J811"/>
      <c r="K811"/>
      <c r="L811"/>
      <c r="M811"/>
      <c r="P811" s="25"/>
      <c r="Q811" s="25"/>
      <c r="R811" s="25"/>
    </row>
    <row r="812" spans="1:18" s="33" customFormat="1">
      <c r="A812"/>
      <c r="B812" s="41"/>
      <c r="C812"/>
      <c r="D812"/>
      <c r="E812" s="50"/>
      <c r="F812" s="50"/>
      <c r="G812" s="50"/>
      <c r="H812"/>
      <c r="I812" s="47"/>
      <c r="J812"/>
      <c r="K812"/>
      <c r="L812"/>
      <c r="M812"/>
      <c r="P812" s="25"/>
      <c r="Q812" s="25"/>
      <c r="R812" s="25"/>
    </row>
    <row r="813" spans="1:18" s="33" customFormat="1">
      <c r="A813"/>
      <c r="B813" s="41"/>
      <c r="C813"/>
      <c r="D813"/>
      <c r="E813" s="50"/>
      <c r="F813" s="50"/>
      <c r="G813" s="50"/>
      <c r="H813"/>
      <c r="I813" s="47"/>
      <c r="J813"/>
      <c r="K813"/>
      <c r="L813"/>
      <c r="M813"/>
      <c r="P813" s="25"/>
      <c r="Q813" s="25"/>
      <c r="R813" s="25"/>
    </row>
    <row r="814" spans="1:18" s="33" customFormat="1">
      <c r="A814"/>
      <c r="B814" s="41"/>
      <c r="C814"/>
      <c r="D814"/>
      <c r="E814" s="50"/>
      <c r="F814" s="50"/>
      <c r="G814" s="50"/>
      <c r="H814"/>
      <c r="I814" s="47"/>
      <c r="J814"/>
      <c r="K814"/>
      <c r="L814"/>
      <c r="M814"/>
      <c r="P814" s="25"/>
      <c r="Q814" s="25"/>
      <c r="R814" s="25"/>
    </row>
    <row r="815" spans="1:18" s="33" customFormat="1">
      <c r="A815"/>
      <c r="B815" s="41"/>
      <c r="C815"/>
      <c r="D815"/>
      <c r="E815" s="50"/>
      <c r="F815" s="50"/>
      <c r="G815" s="50"/>
      <c r="H815"/>
      <c r="I815" s="47"/>
      <c r="J815"/>
      <c r="K815"/>
      <c r="L815"/>
      <c r="M815"/>
      <c r="P815" s="25"/>
      <c r="Q815" s="25"/>
      <c r="R815" s="25"/>
    </row>
    <row r="816" spans="1:18" s="33" customFormat="1">
      <c r="A816"/>
      <c r="B816" s="41"/>
      <c r="C816"/>
      <c r="D816"/>
      <c r="E816" s="50"/>
      <c r="F816" s="50"/>
      <c r="G816" s="50"/>
      <c r="H816"/>
      <c r="I816" s="47"/>
      <c r="J816"/>
      <c r="K816"/>
      <c r="L816"/>
      <c r="M816"/>
      <c r="P816" s="25"/>
      <c r="Q816" s="25"/>
      <c r="R816" s="25"/>
    </row>
    <row r="817" spans="1:18" s="33" customFormat="1">
      <c r="A817"/>
      <c r="B817" s="41"/>
      <c r="C817"/>
      <c r="D817"/>
      <c r="E817" s="50"/>
      <c r="F817" s="50"/>
      <c r="G817" s="50"/>
      <c r="H817"/>
      <c r="I817" s="47"/>
      <c r="J817"/>
      <c r="K817"/>
      <c r="L817"/>
      <c r="M817"/>
      <c r="P817" s="25"/>
      <c r="Q817" s="25"/>
      <c r="R817" s="25"/>
    </row>
    <row r="818" spans="1:18" s="33" customFormat="1">
      <c r="A818"/>
      <c r="B818" s="41"/>
      <c r="C818"/>
      <c r="D818"/>
      <c r="E818" s="50"/>
      <c r="F818" s="50"/>
      <c r="G818" s="50"/>
      <c r="H818"/>
      <c r="I818" s="47"/>
      <c r="J818"/>
      <c r="K818"/>
      <c r="L818"/>
      <c r="M818"/>
      <c r="P818" s="25"/>
      <c r="Q818" s="25"/>
      <c r="R818" s="25"/>
    </row>
    <row r="819" spans="1:18" s="33" customFormat="1">
      <c r="A819"/>
      <c r="B819" s="41"/>
      <c r="C819"/>
      <c r="D819"/>
      <c r="E819" s="50"/>
      <c r="F819" s="50"/>
      <c r="G819" s="50"/>
      <c r="H819"/>
      <c r="I819" s="47"/>
      <c r="J819"/>
      <c r="K819"/>
      <c r="L819"/>
      <c r="M819"/>
      <c r="P819" s="25"/>
      <c r="Q819" s="25"/>
      <c r="R819" s="25"/>
    </row>
    <row r="820" spans="1:18" s="33" customFormat="1">
      <c r="A820"/>
      <c r="B820" s="41"/>
      <c r="C820"/>
      <c r="D820"/>
      <c r="E820" s="50"/>
      <c r="F820" s="50"/>
      <c r="G820" s="50"/>
      <c r="H820"/>
      <c r="I820" s="47"/>
      <c r="J820"/>
      <c r="K820"/>
      <c r="L820"/>
      <c r="M820"/>
      <c r="P820" s="25"/>
      <c r="Q820" s="25"/>
      <c r="R820" s="25"/>
    </row>
    <row r="821" spans="1:18" s="33" customFormat="1">
      <c r="A821"/>
      <c r="B821" s="41"/>
      <c r="C821"/>
      <c r="D821"/>
      <c r="E821" s="50"/>
      <c r="F821" s="50"/>
      <c r="G821" s="50"/>
      <c r="H821"/>
      <c r="I821" s="47"/>
      <c r="J821"/>
      <c r="K821"/>
      <c r="L821"/>
      <c r="M821"/>
      <c r="P821" s="25"/>
      <c r="Q821" s="25"/>
      <c r="R821" s="25"/>
    </row>
    <row r="822" spans="1:18" s="33" customFormat="1">
      <c r="A822"/>
      <c r="B822" s="41"/>
      <c r="C822"/>
      <c r="D822"/>
      <c r="E822" s="50"/>
      <c r="F822" s="50"/>
      <c r="G822" s="50"/>
      <c r="H822"/>
      <c r="I822" s="47"/>
      <c r="J822"/>
      <c r="K822"/>
      <c r="L822"/>
      <c r="M822"/>
      <c r="P822" s="25"/>
      <c r="Q822" s="25"/>
      <c r="R822" s="25"/>
    </row>
    <row r="823" spans="1:18" s="33" customFormat="1">
      <c r="A823"/>
      <c r="B823" s="41"/>
      <c r="C823"/>
      <c r="D823"/>
      <c r="E823" s="50"/>
      <c r="F823" s="50"/>
      <c r="G823" s="50"/>
      <c r="H823"/>
      <c r="I823" s="47"/>
      <c r="J823"/>
      <c r="K823"/>
      <c r="L823"/>
      <c r="M823"/>
      <c r="P823" s="25"/>
      <c r="Q823" s="25"/>
      <c r="R823" s="25"/>
    </row>
    <row r="824" spans="1:18" s="33" customFormat="1">
      <c r="A824"/>
      <c r="B824" s="41"/>
      <c r="C824"/>
      <c r="D824"/>
      <c r="E824" s="50"/>
      <c r="F824" s="50"/>
      <c r="G824" s="50"/>
      <c r="H824"/>
      <c r="I824" s="47"/>
      <c r="J824"/>
      <c r="K824"/>
      <c r="L824"/>
      <c r="M824"/>
      <c r="P824" s="25"/>
      <c r="Q824" s="25"/>
      <c r="R824" s="25"/>
    </row>
    <row r="825" spans="1:18" s="33" customFormat="1">
      <c r="A825"/>
      <c r="B825" s="41"/>
      <c r="C825"/>
      <c r="D825"/>
      <c r="E825" s="50"/>
      <c r="F825" s="50"/>
      <c r="G825" s="50"/>
      <c r="H825"/>
      <c r="I825" s="47"/>
      <c r="J825"/>
      <c r="K825"/>
      <c r="L825"/>
      <c r="M825"/>
      <c r="P825" s="25"/>
      <c r="Q825" s="25"/>
      <c r="R825" s="25"/>
    </row>
    <row r="826" spans="1:18" s="33" customFormat="1">
      <c r="A826"/>
      <c r="B826" s="41"/>
      <c r="C826"/>
      <c r="D826"/>
      <c r="E826" s="50"/>
      <c r="F826" s="50"/>
      <c r="G826" s="50"/>
      <c r="H826"/>
      <c r="I826" s="47"/>
      <c r="J826"/>
      <c r="K826"/>
      <c r="L826"/>
      <c r="M826"/>
      <c r="P826" s="25"/>
      <c r="Q826" s="25"/>
      <c r="R826" s="25"/>
    </row>
    <row r="827" spans="1:18" s="33" customFormat="1">
      <c r="A827"/>
      <c r="B827" s="41"/>
      <c r="C827"/>
      <c r="D827"/>
      <c r="E827" s="50"/>
      <c r="F827" s="50"/>
      <c r="G827" s="50"/>
      <c r="H827"/>
      <c r="I827" s="47"/>
      <c r="J827"/>
      <c r="K827"/>
      <c r="L827"/>
      <c r="M827"/>
      <c r="P827" s="25"/>
      <c r="Q827" s="25"/>
      <c r="R827" s="25"/>
    </row>
    <row r="828" spans="1:18" s="33" customFormat="1">
      <c r="A828"/>
      <c r="B828" s="41"/>
      <c r="C828"/>
      <c r="D828"/>
      <c r="E828" s="50"/>
      <c r="F828" s="50"/>
      <c r="G828" s="50"/>
      <c r="H828"/>
      <c r="I828" s="47"/>
      <c r="J828"/>
      <c r="K828"/>
      <c r="L828"/>
      <c r="M828"/>
      <c r="P828" s="25"/>
      <c r="Q828" s="25"/>
      <c r="R828" s="25"/>
    </row>
    <row r="829" spans="1:18" s="33" customFormat="1">
      <c r="A829"/>
      <c r="B829" s="41"/>
      <c r="C829"/>
      <c r="D829"/>
      <c r="E829" s="50"/>
      <c r="F829" s="50"/>
      <c r="G829" s="50"/>
      <c r="H829"/>
      <c r="I829" s="47"/>
      <c r="J829"/>
      <c r="K829"/>
      <c r="L829"/>
      <c r="M829"/>
      <c r="P829" s="25"/>
      <c r="Q829" s="25"/>
      <c r="R829" s="25"/>
    </row>
    <row r="830" spans="1:18" s="33" customFormat="1">
      <c r="A830"/>
      <c r="B830" s="41"/>
      <c r="C830"/>
      <c r="D830"/>
      <c r="E830" s="50"/>
      <c r="F830" s="50"/>
      <c r="G830" s="50"/>
      <c r="H830"/>
      <c r="I830" s="47"/>
      <c r="J830"/>
      <c r="K830"/>
      <c r="L830"/>
      <c r="M830"/>
      <c r="P830" s="25"/>
      <c r="Q830" s="25"/>
      <c r="R830" s="25"/>
    </row>
    <row r="831" spans="1:18" s="33" customFormat="1">
      <c r="A831"/>
      <c r="B831" s="41"/>
      <c r="C831"/>
      <c r="D831"/>
      <c r="E831" s="50"/>
      <c r="F831" s="50"/>
      <c r="G831" s="50"/>
      <c r="H831"/>
      <c r="I831" s="47"/>
      <c r="J831"/>
      <c r="K831"/>
      <c r="L831"/>
      <c r="M831"/>
      <c r="P831" s="25"/>
      <c r="Q831" s="25"/>
      <c r="R831" s="25"/>
    </row>
    <row r="832" spans="1:18" s="33" customFormat="1">
      <c r="A832"/>
      <c r="B832" s="41"/>
      <c r="C832"/>
      <c r="D832"/>
      <c r="E832" s="50"/>
      <c r="F832" s="50"/>
      <c r="G832" s="50"/>
      <c r="H832"/>
      <c r="I832" s="47"/>
      <c r="J832"/>
      <c r="K832"/>
      <c r="L832"/>
      <c r="M832"/>
      <c r="P832" s="25"/>
      <c r="Q832" s="25"/>
      <c r="R832" s="25"/>
    </row>
    <row r="833" spans="1:18" s="33" customFormat="1">
      <c r="A833"/>
      <c r="B833" s="41"/>
      <c r="C833"/>
      <c r="D833"/>
      <c r="E833" s="50"/>
      <c r="F833" s="50"/>
      <c r="G833" s="50"/>
      <c r="H833"/>
      <c r="I833" s="47"/>
      <c r="J833"/>
      <c r="K833"/>
      <c r="L833"/>
      <c r="M833"/>
      <c r="P833" s="25"/>
      <c r="Q833" s="25"/>
      <c r="R833" s="25"/>
    </row>
    <row r="834" spans="1:18" s="33" customFormat="1">
      <c r="A834"/>
      <c r="B834" s="41"/>
      <c r="C834"/>
      <c r="D834"/>
      <c r="E834" s="50"/>
      <c r="F834" s="50"/>
      <c r="G834" s="50"/>
      <c r="H834"/>
      <c r="I834" s="47"/>
      <c r="J834"/>
      <c r="K834"/>
      <c r="L834"/>
      <c r="M834"/>
      <c r="P834" s="25"/>
      <c r="Q834" s="25"/>
      <c r="R834" s="25"/>
    </row>
    <row r="835" spans="1:18" s="33" customFormat="1">
      <c r="A835"/>
      <c r="B835" s="41"/>
      <c r="C835"/>
      <c r="D835"/>
      <c r="E835" s="50"/>
      <c r="F835" s="50"/>
      <c r="G835" s="50"/>
      <c r="H835"/>
      <c r="I835" s="47"/>
      <c r="J835"/>
      <c r="K835"/>
      <c r="L835"/>
      <c r="M835"/>
      <c r="P835" s="25"/>
      <c r="Q835" s="25"/>
      <c r="R835" s="25"/>
    </row>
    <row r="836" spans="1:18" s="33" customFormat="1">
      <c r="A836"/>
      <c r="B836" s="41"/>
      <c r="C836"/>
      <c r="D836"/>
      <c r="E836" s="50"/>
      <c r="F836" s="50"/>
      <c r="G836" s="50"/>
      <c r="H836"/>
      <c r="I836" s="47"/>
      <c r="J836"/>
      <c r="K836"/>
      <c r="L836"/>
      <c r="M836"/>
      <c r="P836" s="25"/>
      <c r="Q836" s="25"/>
      <c r="R836" s="25"/>
    </row>
    <row r="837" spans="1:18" s="33" customFormat="1">
      <c r="A837"/>
      <c r="B837" s="41"/>
      <c r="C837"/>
      <c r="D837"/>
      <c r="E837" s="50"/>
      <c r="F837" s="50"/>
      <c r="G837" s="50"/>
      <c r="H837"/>
      <c r="I837" s="47"/>
      <c r="J837"/>
      <c r="K837"/>
      <c r="L837"/>
      <c r="M837"/>
      <c r="P837" s="25"/>
      <c r="Q837" s="25"/>
      <c r="R837" s="25"/>
    </row>
    <row r="838" spans="1:18" s="33" customFormat="1">
      <c r="A838"/>
      <c r="B838" s="41"/>
      <c r="C838"/>
      <c r="D838"/>
      <c r="E838" s="50"/>
      <c r="F838" s="50"/>
      <c r="G838" s="50"/>
      <c r="H838"/>
      <c r="I838" s="47"/>
      <c r="J838"/>
      <c r="K838"/>
      <c r="L838"/>
      <c r="M838"/>
      <c r="P838" s="25"/>
      <c r="Q838" s="25"/>
      <c r="R838" s="25"/>
    </row>
    <row r="839" spans="1:18" s="33" customFormat="1">
      <c r="A839"/>
      <c r="B839" s="41"/>
      <c r="C839"/>
      <c r="D839"/>
      <c r="E839" s="50"/>
      <c r="F839" s="50"/>
      <c r="G839" s="50"/>
      <c r="H839"/>
      <c r="I839" s="47"/>
      <c r="J839"/>
      <c r="K839"/>
      <c r="L839"/>
      <c r="M839"/>
      <c r="P839" s="25"/>
      <c r="Q839" s="25"/>
      <c r="R839" s="25"/>
    </row>
    <row r="840" spans="1:18" s="33" customFormat="1">
      <c r="A840"/>
      <c r="B840" s="41"/>
      <c r="C840"/>
      <c r="D840"/>
      <c r="E840" s="50"/>
      <c r="F840" s="50"/>
      <c r="G840" s="50"/>
      <c r="H840"/>
      <c r="I840" s="47"/>
      <c r="J840"/>
      <c r="K840"/>
      <c r="L840"/>
      <c r="M840"/>
      <c r="P840" s="25"/>
      <c r="Q840" s="25"/>
      <c r="R840" s="25"/>
    </row>
    <row r="841" spans="1:18" s="33" customFormat="1">
      <c r="A841"/>
      <c r="B841" s="41"/>
      <c r="C841"/>
      <c r="D841"/>
      <c r="E841" s="50"/>
      <c r="F841" s="50"/>
      <c r="G841" s="50"/>
      <c r="H841"/>
      <c r="I841" s="47"/>
      <c r="J841"/>
      <c r="K841"/>
      <c r="L841"/>
      <c r="M841"/>
      <c r="P841" s="25"/>
      <c r="Q841" s="25"/>
      <c r="R841" s="25"/>
    </row>
    <row r="842" spans="1:18" s="33" customFormat="1">
      <c r="A842"/>
      <c r="B842" s="41"/>
      <c r="C842"/>
      <c r="D842"/>
      <c r="E842" s="50"/>
      <c r="F842" s="50"/>
      <c r="G842" s="50"/>
      <c r="H842"/>
      <c r="I842" s="47"/>
      <c r="J842"/>
      <c r="K842"/>
      <c r="L842"/>
      <c r="M842"/>
      <c r="P842" s="25"/>
      <c r="Q842" s="25"/>
      <c r="R842" s="25"/>
    </row>
    <row r="843" spans="1:18" s="33" customFormat="1">
      <c r="A843"/>
      <c r="B843" s="41"/>
      <c r="C843"/>
      <c r="D843"/>
      <c r="E843" s="50"/>
      <c r="F843" s="50"/>
      <c r="G843" s="50"/>
      <c r="H843"/>
      <c r="I843" s="47"/>
      <c r="J843"/>
      <c r="K843"/>
      <c r="L843"/>
      <c r="M843"/>
      <c r="P843" s="25"/>
      <c r="Q843" s="25"/>
      <c r="R843" s="25"/>
    </row>
    <row r="844" spans="1:18" s="33" customFormat="1">
      <c r="A844"/>
      <c r="B844" s="41"/>
      <c r="C844"/>
      <c r="D844"/>
      <c r="E844" s="50"/>
      <c r="F844" s="50"/>
      <c r="G844" s="50"/>
      <c r="H844"/>
      <c r="I844" s="47"/>
      <c r="J844"/>
      <c r="K844"/>
      <c r="L844"/>
      <c r="M844"/>
      <c r="P844" s="25"/>
      <c r="Q844" s="25"/>
      <c r="R844" s="25"/>
    </row>
    <row r="845" spans="1:18" s="33" customFormat="1">
      <c r="A845"/>
      <c r="B845" s="41"/>
      <c r="C845"/>
      <c r="D845"/>
      <c r="E845" s="50"/>
      <c r="F845" s="50"/>
      <c r="G845" s="50"/>
      <c r="H845"/>
      <c r="I845" s="47"/>
      <c r="J845"/>
      <c r="K845"/>
      <c r="L845"/>
      <c r="M845"/>
      <c r="P845" s="25"/>
      <c r="Q845" s="25"/>
      <c r="R845" s="25"/>
    </row>
    <row r="846" spans="1:18" s="33" customFormat="1">
      <c r="A846"/>
      <c r="B846" s="41"/>
      <c r="C846"/>
      <c r="D846"/>
      <c r="E846" s="50"/>
      <c r="F846" s="50"/>
      <c r="G846" s="50"/>
      <c r="H846"/>
      <c r="I846" s="47"/>
      <c r="J846"/>
      <c r="K846"/>
      <c r="L846"/>
      <c r="M846"/>
      <c r="P846" s="25"/>
      <c r="Q846" s="25"/>
      <c r="R846" s="25"/>
    </row>
    <row r="847" spans="1:18" s="33" customFormat="1">
      <c r="A847"/>
      <c r="B847" s="41"/>
      <c r="C847"/>
      <c r="D847"/>
      <c r="E847" s="50"/>
      <c r="F847" s="50"/>
      <c r="G847" s="50"/>
      <c r="H847"/>
      <c r="I847" s="47"/>
      <c r="J847"/>
      <c r="K847"/>
      <c r="L847"/>
      <c r="M847"/>
      <c r="P847" s="25"/>
      <c r="Q847" s="25"/>
      <c r="R847" s="25"/>
    </row>
    <row r="848" spans="1:18" s="33" customFormat="1">
      <c r="A848"/>
      <c r="B848" s="41"/>
      <c r="C848"/>
      <c r="D848"/>
      <c r="E848" s="50"/>
      <c r="F848" s="50"/>
      <c r="G848" s="50"/>
      <c r="H848"/>
      <c r="I848" s="47"/>
      <c r="J848"/>
      <c r="K848"/>
      <c r="L848"/>
      <c r="M848"/>
      <c r="P848" s="25"/>
      <c r="Q848" s="25"/>
      <c r="R848" s="25"/>
    </row>
    <row r="849" spans="1:18" s="33" customFormat="1">
      <c r="A849"/>
      <c r="B849" s="41"/>
      <c r="C849"/>
      <c r="D849"/>
      <c r="E849" s="50"/>
      <c r="F849" s="50"/>
      <c r="G849" s="50"/>
      <c r="H849"/>
      <c r="I849" s="47"/>
      <c r="J849"/>
      <c r="K849"/>
      <c r="L849"/>
      <c r="M849"/>
      <c r="P849" s="25"/>
      <c r="Q849" s="25"/>
      <c r="R849" s="25"/>
    </row>
    <row r="850" spans="1:18" s="33" customFormat="1">
      <c r="A850"/>
      <c r="B850" s="41"/>
      <c r="C850"/>
      <c r="D850"/>
      <c r="E850" s="50"/>
      <c r="F850" s="50"/>
      <c r="G850" s="50"/>
      <c r="H850"/>
      <c r="I850" s="47"/>
      <c r="J850"/>
      <c r="K850"/>
      <c r="L850"/>
      <c r="M850"/>
      <c r="P850" s="25"/>
      <c r="Q850" s="25"/>
      <c r="R850" s="25"/>
    </row>
    <row r="851" spans="1:18" s="33" customFormat="1">
      <c r="A851"/>
      <c r="B851" s="41"/>
      <c r="C851"/>
      <c r="D851"/>
      <c r="E851" s="50"/>
      <c r="F851" s="50"/>
      <c r="G851" s="50"/>
      <c r="H851"/>
      <c r="I851" s="47"/>
      <c r="J851"/>
      <c r="K851"/>
      <c r="L851"/>
      <c r="M851"/>
      <c r="P851" s="25"/>
      <c r="Q851" s="25"/>
      <c r="R851" s="25"/>
    </row>
    <row r="852" spans="1:18" s="33" customFormat="1">
      <c r="A852"/>
      <c r="B852" s="41"/>
      <c r="C852"/>
      <c r="D852"/>
      <c r="E852" s="50"/>
      <c r="F852" s="50"/>
      <c r="G852" s="50"/>
      <c r="H852"/>
      <c r="I852" s="47"/>
      <c r="J852"/>
      <c r="K852"/>
      <c r="L852"/>
      <c r="M852"/>
      <c r="P852" s="25"/>
      <c r="Q852" s="25"/>
      <c r="R852" s="25"/>
    </row>
    <row r="853" spans="1:18" s="33" customFormat="1">
      <c r="A853"/>
      <c r="B853" s="41"/>
      <c r="C853"/>
      <c r="D853"/>
      <c r="E853" s="50"/>
      <c r="F853" s="50"/>
      <c r="G853" s="50"/>
      <c r="H853"/>
      <c r="I853" s="47"/>
      <c r="J853"/>
      <c r="K853"/>
      <c r="L853"/>
      <c r="M853"/>
      <c r="P853" s="25"/>
      <c r="Q853" s="25"/>
      <c r="R853" s="25"/>
    </row>
    <row r="854" spans="1:18" s="33" customFormat="1">
      <c r="A854"/>
      <c r="B854" s="41"/>
      <c r="C854"/>
      <c r="D854"/>
      <c r="E854" s="50"/>
      <c r="F854" s="50"/>
      <c r="G854" s="50"/>
      <c r="H854"/>
      <c r="I854" s="47"/>
      <c r="J854"/>
      <c r="K854"/>
      <c r="L854"/>
      <c r="M854"/>
      <c r="P854" s="25"/>
      <c r="Q854" s="25"/>
      <c r="R854" s="25"/>
    </row>
    <row r="855" spans="1:18" s="33" customFormat="1">
      <c r="A855"/>
      <c r="B855" s="41"/>
      <c r="C855"/>
      <c r="D855"/>
      <c r="E855" s="50"/>
      <c r="F855" s="50"/>
      <c r="G855" s="50"/>
      <c r="H855"/>
      <c r="I855" s="47"/>
      <c r="J855"/>
      <c r="K855"/>
      <c r="L855"/>
      <c r="M855"/>
      <c r="P855" s="25"/>
      <c r="Q855" s="25"/>
      <c r="R855" s="25"/>
    </row>
    <row r="856" spans="1:18" s="33" customFormat="1">
      <c r="A856"/>
      <c r="B856" s="41"/>
      <c r="C856"/>
      <c r="D856"/>
      <c r="E856" s="50"/>
      <c r="F856" s="50"/>
      <c r="G856" s="50"/>
      <c r="H856"/>
      <c r="I856" s="47"/>
      <c r="J856"/>
      <c r="K856"/>
      <c r="L856"/>
      <c r="M856"/>
      <c r="P856" s="25"/>
      <c r="Q856" s="25"/>
      <c r="R856" s="25"/>
    </row>
    <row r="857" spans="1:18" s="33" customFormat="1">
      <c r="A857"/>
      <c r="B857" s="41"/>
      <c r="C857"/>
      <c r="D857"/>
      <c r="E857" s="50"/>
      <c r="F857" s="50"/>
      <c r="G857" s="50"/>
      <c r="H857"/>
      <c r="I857" s="47"/>
      <c r="J857"/>
      <c r="K857"/>
      <c r="L857"/>
      <c r="M857"/>
      <c r="P857" s="25"/>
      <c r="Q857" s="25"/>
      <c r="R857" s="25"/>
    </row>
    <row r="858" spans="1:18" s="33" customFormat="1">
      <c r="A858"/>
      <c r="B858" s="41"/>
      <c r="C858"/>
      <c r="D858"/>
      <c r="E858" s="50"/>
      <c r="F858" s="50"/>
      <c r="G858" s="50"/>
      <c r="H858"/>
      <c r="I858" s="47"/>
      <c r="J858"/>
      <c r="K858"/>
      <c r="L858"/>
      <c r="M858"/>
      <c r="P858" s="25"/>
      <c r="Q858" s="25"/>
      <c r="R858" s="25"/>
    </row>
    <row r="859" spans="1:18" s="33" customFormat="1">
      <c r="A859"/>
      <c r="B859" s="41"/>
      <c r="C859"/>
      <c r="D859"/>
      <c r="E859" s="50"/>
      <c r="F859" s="50"/>
      <c r="G859" s="50"/>
      <c r="H859"/>
      <c r="I859" s="47"/>
      <c r="J859"/>
      <c r="K859"/>
      <c r="L859"/>
      <c r="M859"/>
      <c r="P859" s="25"/>
      <c r="Q859" s="25"/>
      <c r="R859" s="25"/>
    </row>
    <row r="860" spans="1:18" s="33" customFormat="1">
      <c r="A860"/>
      <c r="B860" s="41"/>
      <c r="C860"/>
      <c r="D860"/>
      <c r="E860" s="50"/>
      <c r="F860" s="50"/>
      <c r="G860" s="50"/>
      <c r="H860"/>
      <c r="I860" s="47"/>
      <c r="J860"/>
      <c r="K860"/>
      <c r="L860"/>
      <c r="M860"/>
      <c r="P860" s="25"/>
      <c r="Q860" s="25"/>
      <c r="R860" s="25"/>
    </row>
    <row r="861" spans="1:18" s="33" customFormat="1">
      <c r="A861"/>
      <c r="B861" s="41"/>
      <c r="C861"/>
      <c r="D861"/>
      <c r="E861" s="50"/>
      <c r="F861" s="50"/>
      <c r="G861" s="50"/>
      <c r="H861"/>
      <c r="I861" s="47"/>
      <c r="J861"/>
      <c r="K861"/>
      <c r="L861"/>
      <c r="M861"/>
      <c r="P861" s="25"/>
      <c r="Q861" s="25"/>
      <c r="R861" s="25"/>
    </row>
    <row r="862" spans="1:18" s="33" customFormat="1">
      <c r="A862"/>
      <c r="B862" s="41"/>
      <c r="C862"/>
      <c r="D862"/>
      <c r="E862" s="50"/>
      <c r="F862" s="50"/>
      <c r="G862" s="50"/>
      <c r="H862"/>
      <c r="I862" s="47"/>
      <c r="J862"/>
      <c r="K862"/>
      <c r="L862"/>
      <c r="M862"/>
      <c r="P862" s="25"/>
      <c r="Q862" s="25"/>
      <c r="R862" s="25"/>
    </row>
    <row r="863" spans="1:18" s="33" customFormat="1">
      <c r="A863"/>
      <c r="B863" s="41"/>
      <c r="C863"/>
      <c r="D863"/>
      <c r="E863" s="50"/>
      <c r="F863" s="50"/>
      <c r="G863" s="50"/>
      <c r="H863"/>
      <c r="I863" s="47"/>
      <c r="J863"/>
      <c r="K863"/>
      <c r="L863"/>
      <c r="M863"/>
      <c r="P863" s="25"/>
      <c r="Q863" s="25"/>
      <c r="R863" s="25"/>
    </row>
    <row r="864" spans="1:18" s="33" customFormat="1">
      <c r="A864"/>
      <c r="B864" s="41"/>
      <c r="C864"/>
      <c r="D864"/>
      <c r="E864" s="50"/>
      <c r="F864" s="50"/>
      <c r="G864" s="50"/>
      <c r="H864"/>
      <c r="I864" s="47"/>
      <c r="J864"/>
      <c r="K864"/>
      <c r="L864"/>
      <c r="M864"/>
      <c r="P864" s="25"/>
      <c r="Q864" s="25"/>
      <c r="R864" s="25"/>
    </row>
    <row r="865" spans="1:18" s="33" customFormat="1">
      <c r="A865"/>
      <c r="B865" s="41"/>
      <c r="C865"/>
      <c r="D865"/>
      <c r="E865" s="50"/>
      <c r="F865" s="50"/>
      <c r="G865" s="50"/>
      <c r="H865"/>
      <c r="I865" s="47"/>
      <c r="J865"/>
      <c r="K865"/>
      <c r="L865"/>
      <c r="M865"/>
      <c r="P865" s="25"/>
      <c r="Q865" s="25"/>
      <c r="R865" s="25"/>
    </row>
    <row r="866" spans="1:18" s="33" customFormat="1">
      <c r="A866"/>
      <c r="B866" s="41"/>
      <c r="C866"/>
      <c r="D866"/>
      <c r="E866" s="50"/>
      <c r="F866" s="50"/>
      <c r="G866" s="50"/>
      <c r="H866"/>
      <c r="I866" s="47"/>
      <c r="J866"/>
      <c r="K866"/>
      <c r="L866"/>
      <c r="M866"/>
      <c r="P866" s="25"/>
      <c r="Q866" s="25"/>
      <c r="R866" s="25"/>
    </row>
    <row r="867" spans="1:18" s="33" customFormat="1">
      <c r="A867"/>
      <c r="B867" s="41"/>
      <c r="C867"/>
      <c r="D867"/>
      <c r="E867" s="50"/>
      <c r="F867" s="50"/>
      <c r="G867" s="50"/>
      <c r="H867"/>
      <c r="I867" s="47"/>
      <c r="J867"/>
      <c r="K867"/>
      <c r="L867"/>
      <c r="M867"/>
      <c r="P867" s="25"/>
      <c r="Q867" s="25"/>
      <c r="R867" s="25"/>
    </row>
    <row r="868" spans="1:18" s="33" customFormat="1">
      <c r="A868"/>
      <c r="B868" s="41"/>
      <c r="C868"/>
      <c r="D868"/>
      <c r="E868" s="50"/>
      <c r="F868" s="50"/>
      <c r="G868" s="50"/>
      <c r="H868"/>
      <c r="I868" s="47"/>
      <c r="J868"/>
      <c r="K868"/>
      <c r="L868"/>
      <c r="M868"/>
      <c r="P868" s="25"/>
      <c r="Q868" s="25"/>
      <c r="R868" s="25"/>
    </row>
    <row r="869" spans="1:18" s="33" customFormat="1">
      <c r="A869"/>
      <c r="B869" s="41"/>
      <c r="C869"/>
      <c r="D869"/>
      <c r="E869" s="50"/>
      <c r="F869" s="50"/>
      <c r="G869" s="50"/>
      <c r="H869"/>
      <c r="I869" s="47"/>
      <c r="J869"/>
      <c r="K869"/>
      <c r="L869"/>
      <c r="M869"/>
      <c r="P869" s="25"/>
      <c r="Q869" s="25"/>
      <c r="R869" s="25"/>
    </row>
    <row r="870" spans="1:18" s="33" customFormat="1">
      <c r="A870"/>
      <c r="B870" s="41"/>
      <c r="C870"/>
      <c r="D870"/>
      <c r="E870" s="50"/>
      <c r="F870" s="50"/>
      <c r="G870" s="50"/>
      <c r="H870"/>
      <c r="I870" s="47"/>
      <c r="J870"/>
      <c r="K870"/>
      <c r="L870"/>
      <c r="M870"/>
      <c r="P870" s="25"/>
      <c r="Q870" s="25"/>
      <c r="R870" s="25"/>
    </row>
    <row r="871" spans="1:18" s="33" customFormat="1">
      <c r="A871"/>
      <c r="B871" s="41"/>
      <c r="C871"/>
      <c r="D871"/>
      <c r="E871" s="50"/>
      <c r="F871" s="50"/>
      <c r="G871" s="50"/>
      <c r="H871"/>
      <c r="I871" s="47"/>
      <c r="J871"/>
      <c r="K871"/>
      <c r="L871"/>
      <c r="M871"/>
      <c r="P871" s="25"/>
      <c r="Q871" s="25"/>
      <c r="R871" s="25"/>
    </row>
    <row r="872" spans="1:18" s="33" customFormat="1">
      <c r="A872"/>
      <c r="B872" s="41"/>
      <c r="C872"/>
      <c r="D872"/>
      <c r="E872" s="50"/>
      <c r="F872" s="50"/>
      <c r="G872" s="50"/>
      <c r="H872"/>
      <c r="I872" s="47"/>
      <c r="J872"/>
      <c r="K872"/>
      <c r="L872"/>
      <c r="M872"/>
      <c r="P872" s="25"/>
      <c r="Q872" s="25"/>
      <c r="R872" s="25"/>
    </row>
    <row r="873" spans="1:18" s="33" customFormat="1">
      <c r="A873"/>
      <c r="B873" s="41"/>
      <c r="C873"/>
      <c r="D873"/>
      <c r="E873" s="50"/>
      <c r="F873" s="50"/>
      <c r="G873" s="50"/>
      <c r="H873"/>
      <c r="I873" s="47"/>
      <c r="J873"/>
      <c r="K873"/>
      <c r="L873"/>
      <c r="M873"/>
      <c r="P873" s="25"/>
      <c r="Q873" s="25"/>
      <c r="R873" s="25"/>
    </row>
    <row r="874" spans="1:18" s="33" customFormat="1">
      <c r="A874"/>
      <c r="B874" s="41"/>
      <c r="C874"/>
      <c r="D874"/>
      <c r="E874" s="50"/>
      <c r="F874" s="50"/>
      <c r="G874" s="50"/>
      <c r="H874"/>
      <c r="I874" s="47"/>
      <c r="J874"/>
      <c r="K874"/>
      <c r="L874"/>
      <c r="M874"/>
      <c r="P874" s="25"/>
      <c r="Q874" s="25"/>
      <c r="R874" s="25"/>
    </row>
    <row r="875" spans="1:18" s="33" customFormat="1">
      <c r="A875"/>
      <c r="B875" s="41"/>
      <c r="C875"/>
      <c r="D875"/>
      <c r="E875" s="50"/>
      <c r="F875" s="50"/>
      <c r="G875" s="50"/>
      <c r="H875"/>
      <c r="I875" s="47"/>
      <c r="J875"/>
      <c r="K875"/>
      <c r="L875"/>
      <c r="M875"/>
      <c r="P875" s="25"/>
      <c r="Q875" s="25"/>
      <c r="R875" s="25"/>
    </row>
    <row r="876" spans="1:18" s="33" customFormat="1">
      <c r="A876"/>
      <c r="B876" s="41"/>
      <c r="C876"/>
      <c r="D876"/>
      <c r="E876" s="50"/>
      <c r="F876" s="50"/>
      <c r="G876" s="50"/>
      <c r="H876"/>
      <c r="I876" s="47"/>
      <c r="J876"/>
      <c r="K876"/>
      <c r="L876"/>
      <c r="M876"/>
      <c r="P876" s="25"/>
      <c r="Q876" s="25"/>
      <c r="R876" s="25"/>
    </row>
    <row r="877" spans="1:18" s="33" customFormat="1">
      <c r="A877"/>
      <c r="B877" s="41"/>
      <c r="C877"/>
      <c r="D877"/>
      <c r="E877" s="50"/>
      <c r="F877" s="50"/>
      <c r="G877" s="50"/>
      <c r="H877"/>
      <c r="I877" s="47"/>
      <c r="J877"/>
      <c r="K877"/>
      <c r="L877"/>
      <c r="M877"/>
      <c r="P877" s="25"/>
      <c r="Q877" s="25"/>
      <c r="R877" s="25"/>
    </row>
    <row r="878" spans="1:18" s="33" customFormat="1">
      <c r="A878"/>
      <c r="B878" s="41"/>
      <c r="C878"/>
      <c r="D878"/>
      <c r="E878" s="50"/>
      <c r="F878" s="50"/>
      <c r="G878" s="50"/>
      <c r="H878"/>
      <c r="I878" s="47"/>
      <c r="J878"/>
      <c r="K878"/>
      <c r="L878"/>
      <c r="M878"/>
      <c r="P878" s="25"/>
      <c r="Q878" s="25"/>
      <c r="R878" s="25"/>
    </row>
    <row r="879" spans="1:18" s="33" customFormat="1">
      <c r="A879"/>
      <c r="B879" s="41"/>
      <c r="C879"/>
      <c r="D879"/>
      <c r="E879" s="50"/>
      <c r="F879" s="50"/>
      <c r="G879" s="50"/>
      <c r="H879"/>
      <c r="I879" s="47"/>
      <c r="J879"/>
      <c r="K879"/>
      <c r="L879"/>
      <c r="M879"/>
      <c r="P879" s="25"/>
      <c r="Q879" s="25"/>
      <c r="R879" s="25"/>
    </row>
    <row r="880" spans="1:18" s="33" customFormat="1">
      <c r="A880"/>
      <c r="B880" s="41"/>
      <c r="C880"/>
      <c r="D880"/>
      <c r="E880" s="50"/>
      <c r="F880" s="50"/>
      <c r="G880" s="50"/>
      <c r="H880"/>
      <c r="I880" s="47"/>
      <c r="J880"/>
      <c r="K880"/>
      <c r="L880"/>
      <c r="M880"/>
      <c r="P880" s="25"/>
      <c r="Q880" s="25"/>
      <c r="R880" s="25"/>
    </row>
    <row r="881" spans="1:18" s="33" customFormat="1">
      <c r="A881"/>
      <c r="B881" s="41"/>
      <c r="C881"/>
      <c r="D881"/>
      <c r="E881" s="50"/>
      <c r="F881" s="50"/>
      <c r="G881" s="50"/>
      <c r="H881"/>
      <c r="I881" s="47"/>
      <c r="J881"/>
      <c r="K881"/>
      <c r="L881"/>
      <c r="M881"/>
      <c r="P881" s="25"/>
      <c r="Q881" s="25"/>
      <c r="R881" s="25"/>
    </row>
    <row r="882" spans="1:18" s="33" customFormat="1">
      <c r="A882"/>
      <c r="B882" s="41"/>
      <c r="C882"/>
      <c r="D882"/>
      <c r="E882" s="50"/>
      <c r="F882" s="50"/>
      <c r="G882" s="50"/>
      <c r="H882"/>
      <c r="I882" s="47"/>
      <c r="J882"/>
      <c r="K882"/>
      <c r="L882"/>
      <c r="M882"/>
      <c r="P882" s="25"/>
      <c r="Q882" s="25"/>
      <c r="R882" s="25"/>
    </row>
    <row r="883" spans="1:18" s="33" customFormat="1">
      <c r="A883"/>
      <c r="B883" s="41"/>
      <c r="C883"/>
      <c r="D883"/>
      <c r="E883" s="50"/>
      <c r="F883" s="50"/>
      <c r="G883" s="50"/>
      <c r="H883"/>
      <c r="I883" s="47"/>
      <c r="J883"/>
      <c r="K883"/>
      <c r="L883"/>
      <c r="M883"/>
      <c r="P883" s="25"/>
      <c r="Q883" s="25"/>
      <c r="R883" s="25"/>
    </row>
    <row r="884" spans="1:18" s="33" customFormat="1">
      <c r="A884"/>
      <c r="B884" s="41"/>
      <c r="C884"/>
      <c r="D884"/>
      <c r="E884" s="50"/>
      <c r="F884" s="50"/>
      <c r="G884" s="50"/>
      <c r="H884"/>
      <c r="I884" s="47"/>
      <c r="J884"/>
      <c r="K884"/>
      <c r="L884"/>
      <c r="M884"/>
      <c r="P884" s="25"/>
      <c r="Q884" s="25"/>
      <c r="R884" s="25"/>
    </row>
    <row r="885" spans="1:18" s="33" customFormat="1">
      <c r="A885"/>
      <c r="B885" s="41"/>
      <c r="C885"/>
      <c r="D885"/>
      <c r="E885" s="50"/>
      <c r="F885" s="50"/>
      <c r="G885" s="50"/>
      <c r="H885"/>
      <c r="I885" s="47"/>
      <c r="J885"/>
      <c r="K885"/>
      <c r="L885"/>
      <c r="M885"/>
      <c r="P885" s="25"/>
      <c r="Q885" s="25"/>
      <c r="R885" s="25"/>
    </row>
    <row r="886" spans="1:18" s="33" customFormat="1">
      <c r="A886"/>
      <c r="B886" s="41"/>
      <c r="C886"/>
      <c r="D886"/>
      <c r="E886" s="50"/>
      <c r="F886" s="50"/>
      <c r="G886" s="50"/>
      <c r="H886"/>
      <c r="I886" s="47"/>
      <c r="J886"/>
      <c r="K886"/>
      <c r="L886"/>
      <c r="M886"/>
      <c r="P886" s="25"/>
      <c r="Q886" s="25"/>
      <c r="R886" s="25"/>
    </row>
    <row r="887" spans="1:18" s="33" customFormat="1">
      <c r="A887"/>
      <c r="B887" s="41"/>
      <c r="C887"/>
      <c r="D887"/>
      <c r="E887" s="50"/>
      <c r="F887" s="50"/>
      <c r="G887" s="50"/>
      <c r="H887"/>
      <c r="I887" s="47"/>
      <c r="J887"/>
      <c r="K887"/>
      <c r="L887"/>
      <c r="M887"/>
      <c r="P887" s="25"/>
      <c r="Q887" s="25"/>
      <c r="R887" s="25"/>
    </row>
    <row r="888" spans="1:18" s="33" customFormat="1">
      <c r="A888"/>
      <c r="B888" s="41"/>
      <c r="C888"/>
      <c r="D888"/>
      <c r="E888" s="50"/>
      <c r="F888" s="50"/>
      <c r="G888" s="50"/>
      <c r="H888"/>
      <c r="I888" s="47"/>
      <c r="J888"/>
      <c r="K888"/>
      <c r="L888"/>
      <c r="M888"/>
      <c r="P888" s="25"/>
      <c r="Q888" s="25"/>
      <c r="R888" s="25"/>
    </row>
    <row r="889" spans="1:18" s="33" customFormat="1">
      <c r="A889"/>
      <c r="B889" s="41"/>
      <c r="C889"/>
      <c r="D889"/>
      <c r="E889" s="50"/>
      <c r="F889" s="50"/>
      <c r="G889" s="50"/>
      <c r="H889"/>
      <c r="I889" s="47"/>
      <c r="J889"/>
      <c r="K889"/>
      <c r="L889"/>
      <c r="M889"/>
      <c r="P889" s="25"/>
      <c r="Q889" s="25"/>
      <c r="R889" s="25"/>
    </row>
    <row r="890" spans="1:18" s="33" customFormat="1">
      <c r="A890"/>
      <c r="B890" s="41"/>
      <c r="C890"/>
      <c r="D890"/>
      <c r="E890" s="50"/>
      <c r="F890" s="50"/>
      <c r="G890" s="50"/>
      <c r="H890"/>
      <c r="I890" s="47"/>
      <c r="J890"/>
      <c r="K890"/>
      <c r="L890"/>
      <c r="M890"/>
      <c r="P890" s="25"/>
      <c r="Q890" s="25"/>
      <c r="R890" s="25"/>
    </row>
    <row r="891" spans="1:18" s="33" customFormat="1">
      <c r="A891"/>
      <c r="B891" s="41"/>
      <c r="C891"/>
      <c r="D891"/>
      <c r="E891" s="50"/>
      <c r="F891" s="50"/>
      <c r="G891" s="50"/>
      <c r="H891"/>
      <c r="I891" s="47"/>
      <c r="J891"/>
      <c r="K891"/>
      <c r="L891"/>
      <c r="M891"/>
      <c r="P891" s="25"/>
      <c r="Q891" s="25"/>
      <c r="R891" s="25"/>
    </row>
    <row r="892" spans="1:18" s="33" customFormat="1">
      <c r="A892"/>
      <c r="B892" s="41"/>
      <c r="C892"/>
      <c r="D892"/>
      <c r="E892" s="50"/>
      <c r="F892" s="50"/>
      <c r="G892" s="50"/>
      <c r="H892"/>
      <c r="I892" s="47"/>
      <c r="J892"/>
      <c r="K892"/>
      <c r="L892"/>
      <c r="M892"/>
      <c r="P892" s="25"/>
      <c r="Q892" s="25"/>
      <c r="R892" s="25"/>
    </row>
    <row r="893" spans="1:18" s="33" customFormat="1">
      <c r="A893"/>
      <c r="B893" s="41"/>
      <c r="C893"/>
      <c r="D893"/>
      <c r="E893" s="50"/>
      <c r="F893" s="50"/>
      <c r="G893" s="50"/>
      <c r="H893"/>
      <c r="I893" s="47"/>
      <c r="J893"/>
      <c r="K893"/>
      <c r="L893"/>
      <c r="M893"/>
      <c r="P893" s="25"/>
      <c r="Q893" s="25"/>
      <c r="R893" s="25"/>
    </row>
    <row r="894" spans="1:18" s="33" customFormat="1">
      <c r="A894"/>
      <c r="B894" s="41"/>
      <c r="C894"/>
      <c r="D894"/>
      <c r="E894" s="50"/>
      <c r="F894" s="50"/>
      <c r="G894" s="50"/>
      <c r="H894"/>
      <c r="I894" s="47"/>
      <c r="J894"/>
      <c r="K894"/>
      <c r="L894"/>
      <c r="M894"/>
      <c r="P894" s="25"/>
      <c r="Q894" s="25"/>
      <c r="R894" s="25"/>
    </row>
    <row r="895" spans="1:18" s="33" customFormat="1">
      <c r="A895"/>
      <c r="B895" s="41"/>
      <c r="C895"/>
      <c r="D895"/>
      <c r="E895" s="50"/>
      <c r="F895" s="50"/>
      <c r="G895" s="50"/>
      <c r="H895"/>
      <c r="I895" s="47"/>
      <c r="J895"/>
      <c r="K895"/>
      <c r="L895"/>
      <c r="M895"/>
      <c r="P895" s="25"/>
      <c r="Q895" s="25"/>
      <c r="R895" s="25"/>
    </row>
    <row r="896" spans="1:18" s="33" customFormat="1">
      <c r="A896"/>
      <c r="B896" s="41"/>
      <c r="C896"/>
      <c r="D896"/>
      <c r="E896" s="50"/>
      <c r="F896" s="50"/>
      <c r="G896" s="50"/>
      <c r="H896"/>
      <c r="I896" s="47"/>
      <c r="J896"/>
      <c r="K896"/>
      <c r="L896"/>
      <c r="M896"/>
      <c r="P896" s="25"/>
      <c r="Q896" s="25"/>
      <c r="R896" s="25"/>
    </row>
    <row r="897" spans="1:18" s="33" customFormat="1">
      <c r="A897"/>
      <c r="B897" s="41"/>
      <c r="C897"/>
      <c r="D897"/>
      <c r="E897" s="50"/>
      <c r="F897" s="50"/>
      <c r="G897" s="50"/>
      <c r="H897"/>
      <c r="I897" s="47"/>
      <c r="J897"/>
      <c r="K897"/>
      <c r="L897"/>
      <c r="M897"/>
      <c r="P897" s="25"/>
      <c r="Q897" s="25"/>
      <c r="R897" s="25"/>
    </row>
    <row r="898" spans="1:18" s="33" customFormat="1">
      <c r="A898"/>
      <c r="B898" s="41"/>
      <c r="C898"/>
      <c r="D898"/>
      <c r="E898" s="50"/>
      <c r="F898" s="50"/>
      <c r="G898" s="50"/>
      <c r="H898"/>
      <c r="I898" s="47"/>
      <c r="J898"/>
      <c r="K898"/>
      <c r="L898"/>
      <c r="M898"/>
      <c r="P898" s="25"/>
      <c r="Q898" s="25"/>
      <c r="R898" s="25"/>
    </row>
    <row r="899" spans="1:18" s="33" customFormat="1">
      <c r="A899"/>
      <c r="B899" s="41"/>
      <c r="C899"/>
      <c r="D899"/>
      <c r="E899" s="50"/>
      <c r="F899" s="50"/>
      <c r="G899" s="50"/>
      <c r="H899"/>
      <c r="I899" s="47"/>
      <c r="J899"/>
      <c r="K899"/>
      <c r="L899"/>
      <c r="M899"/>
      <c r="P899" s="25"/>
      <c r="Q899" s="25"/>
      <c r="R899" s="25"/>
    </row>
    <row r="900" spans="1:18" s="33" customFormat="1">
      <c r="A900"/>
      <c r="B900" s="41"/>
      <c r="C900"/>
      <c r="D900"/>
      <c r="E900" s="50"/>
      <c r="F900" s="50"/>
      <c r="G900" s="50"/>
      <c r="H900"/>
      <c r="I900" s="47"/>
      <c r="J900"/>
      <c r="K900"/>
      <c r="L900"/>
      <c r="M900"/>
      <c r="P900" s="25"/>
      <c r="Q900" s="25"/>
      <c r="R900" s="25"/>
    </row>
    <row r="901" spans="1:18" s="33" customFormat="1">
      <c r="A901"/>
      <c r="B901" s="41"/>
      <c r="C901"/>
      <c r="D901"/>
      <c r="E901" s="50"/>
      <c r="F901" s="50"/>
      <c r="G901" s="50"/>
      <c r="H901"/>
      <c r="I901" s="47"/>
      <c r="J901"/>
      <c r="K901"/>
      <c r="L901"/>
      <c r="M901"/>
      <c r="P901" s="25"/>
      <c r="Q901" s="25"/>
      <c r="R901" s="25"/>
    </row>
    <row r="902" spans="1:18" s="33" customFormat="1">
      <c r="A902"/>
      <c r="B902" s="41"/>
      <c r="C902"/>
      <c r="D902"/>
      <c r="E902" s="50"/>
      <c r="F902" s="50"/>
      <c r="G902" s="50"/>
      <c r="H902"/>
      <c r="I902" s="47"/>
      <c r="J902"/>
      <c r="K902"/>
      <c r="L902"/>
      <c r="M902"/>
      <c r="P902" s="25"/>
      <c r="Q902" s="25"/>
      <c r="R902" s="25"/>
    </row>
    <row r="903" spans="1:18" s="33" customFormat="1">
      <c r="A903"/>
      <c r="B903" s="41"/>
      <c r="C903"/>
      <c r="D903"/>
      <c r="E903" s="50"/>
      <c r="F903" s="50"/>
      <c r="G903" s="50"/>
      <c r="H903"/>
      <c r="I903" s="47"/>
      <c r="J903"/>
      <c r="K903"/>
      <c r="L903"/>
      <c r="M903"/>
      <c r="P903" s="25"/>
      <c r="Q903" s="25"/>
      <c r="R903" s="25"/>
    </row>
    <row r="904" spans="1:18" s="33" customFormat="1">
      <c r="A904"/>
      <c r="B904" s="41"/>
      <c r="C904"/>
      <c r="D904"/>
      <c r="E904" s="50"/>
      <c r="F904" s="50"/>
      <c r="G904" s="50"/>
      <c r="H904"/>
      <c r="I904" s="47"/>
      <c r="J904"/>
      <c r="K904"/>
      <c r="L904"/>
      <c r="M904"/>
      <c r="P904" s="25"/>
      <c r="Q904" s="25"/>
      <c r="R904" s="25"/>
    </row>
    <row r="905" spans="1:18" s="33" customFormat="1">
      <c r="A905"/>
      <c r="B905" s="41"/>
      <c r="C905"/>
      <c r="D905"/>
      <c r="E905" s="50"/>
      <c r="F905" s="50"/>
      <c r="G905" s="50"/>
      <c r="H905"/>
      <c r="I905" s="47"/>
      <c r="J905"/>
      <c r="K905"/>
      <c r="L905"/>
      <c r="M905"/>
      <c r="P905" s="25"/>
      <c r="Q905" s="25"/>
      <c r="R905" s="25"/>
    </row>
    <row r="906" spans="1:18" s="33" customFormat="1">
      <c r="A906"/>
      <c r="B906" s="41"/>
      <c r="C906"/>
      <c r="D906"/>
      <c r="E906" s="50"/>
      <c r="F906" s="50"/>
      <c r="G906" s="50"/>
      <c r="H906"/>
      <c r="I906" s="47"/>
      <c r="J906"/>
      <c r="K906"/>
      <c r="L906"/>
      <c r="M906"/>
      <c r="P906" s="25"/>
      <c r="Q906" s="25"/>
      <c r="R906" s="25"/>
    </row>
    <row r="907" spans="1:18" s="33" customFormat="1">
      <c r="A907"/>
      <c r="B907" s="41"/>
      <c r="C907"/>
      <c r="D907"/>
      <c r="E907" s="50"/>
      <c r="F907" s="50"/>
      <c r="G907" s="50"/>
      <c r="H907"/>
      <c r="I907" s="47"/>
      <c r="J907"/>
      <c r="K907"/>
      <c r="L907"/>
      <c r="M907"/>
      <c r="P907" s="25"/>
      <c r="Q907" s="25"/>
      <c r="R907" s="25"/>
    </row>
    <row r="908" spans="1:18" s="33" customFormat="1">
      <c r="A908"/>
      <c r="B908" s="41"/>
      <c r="C908"/>
      <c r="D908"/>
      <c r="E908" s="50"/>
      <c r="F908" s="50"/>
      <c r="G908" s="50"/>
      <c r="H908"/>
      <c r="I908" s="47"/>
      <c r="J908"/>
      <c r="K908"/>
      <c r="L908"/>
      <c r="M908"/>
      <c r="P908" s="25"/>
      <c r="Q908" s="25"/>
      <c r="R908" s="25"/>
    </row>
    <row r="909" spans="1:18" s="33" customFormat="1">
      <c r="A909"/>
      <c r="B909" s="41"/>
      <c r="C909"/>
      <c r="D909"/>
      <c r="E909" s="50"/>
      <c r="F909" s="50"/>
      <c r="G909" s="50"/>
      <c r="H909"/>
      <c r="I909" s="47"/>
      <c r="J909"/>
      <c r="K909"/>
      <c r="L909"/>
      <c r="M909"/>
      <c r="P909" s="25"/>
      <c r="Q909" s="25"/>
      <c r="R909" s="25"/>
    </row>
    <row r="910" spans="1:18" s="33" customFormat="1">
      <c r="A910"/>
      <c r="B910" s="41"/>
      <c r="C910"/>
      <c r="D910"/>
      <c r="E910" s="50"/>
      <c r="F910" s="50"/>
      <c r="G910" s="50"/>
      <c r="H910"/>
      <c r="I910" s="47"/>
      <c r="J910"/>
      <c r="K910"/>
      <c r="L910"/>
      <c r="M910"/>
      <c r="P910" s="25"/>
      <c r="Q910" s="25"/>
      <c r="R910" s="25"/>
    </row>
    <row r="911" spans="1:18" s="33" customFormat="1">
      <c r="A911"/>
      <c r="B911" s="41"/>
      <c r="C911"/>
      <c r="D911"/>
      <c r="E911" s="50"/>
      <c r="F911" s="50"/>
      <c r="G911" s="50"/>
      <c r="H911"/>
      <c r="I911" s="47"/>
      <c r="J911"/>
      <c r="K911"/>
      <c r="L911"/>
      <c r="M911"/>
      <c r="P911" s="25"/>
      <c r="Q911" s="25"/>
      <c r="R911" s="25"/>
    </row>
    <row r="912" spans="1:18" s="33" customFormat="1">
      <c r="A912"/>
      <c r="B912" s="41"/>
      <c r="C912"/>
      <c r="D912"/>
      <c r="E912" s="50"/>
      <c r="F912" s="50"/>
      <c r="G912" s="50"/>
      <c r="H912"/>
      <c r="I912" s="47"/>
      <c r="J912"/>
      <c r="K912"/>
      <c r="L912"/>
      <c r="M912"/>
      <c r="P912" s="25"/>
      <c r="Q912" s="25"/>
      <c r="R912" s="25"/>
    </row>
    <row r="913" spans="1:18" s="33" customFormat="1">
      <c r="A913"/>
      <c r="B913" s="41"/>
      <c r="C913"/>
      <c r="D913"/>
      <c r="E913" s="50"/>
      <c r="F913" s="50"/>
      <c r="G913" s="50"/>
      <c r="H913"/>
      <c r="I913" s="47"/>
      <c r="J913"/>
      <c r="K913"/>
      <c r="L913"/>
      <c r="M913"/>
      <c r="P913" s="25"/>
      <c r="Q913" s="25"/>
      <c r="R913" s="25"/>
    </row>
    <row r="914" spans="1:18" s="33" customFormat="1">
      <c r="A914"/>
      <c r="B914" s="41"/>
      <c r="C914"/>
      <c r="D914"/>
      <c r="E914" s="50"/>
      <c r="F914" s="50"/>
      <c r="G914" s="50"/>
      <c r="H914"/>
      <c r="I914" s="47"/>
      <c r="J914"/>
      <c r="K914"/>
      <c r="L914"/>
      <c r="M914"/>
      <c r="P914" s="25"/>
      <c r="Q914" s="25"/>
      <c r="R914" s="25"/>
    </row>
    <row r="915" spans="1:18" s="33" customFormat="1">
      <c r="A915"/>
      <c r="B915" s="41"/>
      <c r="C915"/>
      <c r="D915"/>
      <c r="E915" s="50"/>
      <c r="F915" s="50"/>
      <c r="G915" s="50"/>
      <c r="H915"/>
      <c r="I915" s="47"/>
      <c r="J915"/>
      <c r="K915"/>
      <c r="L915"/>
      <c r="M915"/>
      <c r="P915" s="25"/>
      <c r="Q915" s="25"/>
      <c r="R915" s="25"/>
    </row>
    <row r="916" spans="1:18" s="33" customFormat="1">
      <c r="A916"/>
      <c r="B916" s="41"/>
      <c r="C916"/>
      <c r="D916"/>
      <c r="E916" s="50"/>
      <c r="F916" s="50"/>
      <c r="G916" s="50"/>
      <c r="H916"/>
      <c r="I916" s="47"/>
      <c r="J916"/>
      <c r="K916"/>
      <c r="L916"/>
      <c r="M916"/>
      <c r="P916" s="25"/>
      <c r="Q916" s="25"/>
      <c r="R916" s="25"/>
    </row>
    <row r="917" spans="1:18" s="33" customFormat="1">
      <c r="A917"/>
      <c r="B917" s="41"/>
      <c r="C917"/>
      <c r="D917"/>
      <c r="E917" s="50"/>
      <c r="F917" s="50"/>
      <c r="G917" s="50"/>
      <c r="H917"/>
      <c r="I917" s="47"/>
      <c r="J917"/>
      <c r="K917"/>
      <c r="L917"/>
      <c r="M917"/>
      <c r="P917" s="25"/>
      <c r="Q917" s="25"/>
      <c r="R917" s="25"/>
    </row>
    <row r="918" spans="1:18" s="33" customFormat="1">
      <c r="A918"/>
      <c r="B918" s="41"/>
      <c r="C918"/>
      <c r="D918"/>
      <c r="E918" s="50"/>
      <c r="F918" s="50"/>
      <c r="G918" s="50"/>
      <c r="H918"/>
      <c r="I918" s="47"/>
      <c r="J918"/>
      <c r="K918"/>
      <c r="L918"/>
      <c r="M918"/>
      <c r="P918" s="25"/>
      <c r="Q918" s="25"/>
      <c r="R918" s="25"/>
    </row>
    <row r="919" spans="1:18" s="33" customFormat="1">
      <c r="A919"/>
      <c r="B919" s="41"/>
      <c r="C919"/>
      <c r="D919"/>
      <c r="E919" s="50"/>
      <c r="F919" s="50"/>
      <c r="G919" s="50"/>
      <c r="H919"/>
      <c r="I919" s="47"/>
      <c r="J919"/>
      <c r="K919"/>
      <c r="L919"/>
      <c r="M919"/>
      <c r="P919" s="25"/>
      <c r="Q919" s="25"/>
      <c r="R919" s="25"/>
    </row>
    <row r="920" spans="1:18" s="33" customFormat="1">
      <c r="A920"/>
      <c r="B920" s="41"/>
      <c r="C920"/>
      <c r="D920"/>
      <c r="E920" s="50"/>
      <c r="F920" s="50"/>
      <c r="G920" s="50"/>
      <c r="H920"/>
      <c r="I920" s="47"/>
      <c r="J920"/>
      <c r="K920"/>
      <c r="L920"/>
      <c r="M920"/>
      <c r="P920" s="25"/>
      <c r="Q920" s="25"/>
      <c r="R920" s="25"/>
    </row>
    <row r="921" spans="1:18" s="33" customFormat="1">
      <c r="A921"/>
      <c r="B921" s="41"/>
      <c r="C921"/>
      <c r="D921"/>
      <c r="E921" s="50"/>
      <c r="F921" s="50"/>
      <c r="G921" s="50"/>
      <c r="H921"/>
      <c r="I921" s="47"/>
      <c r="J921"/>
      <c r="K921"/>
      <c r="L921"/>
      <c r="M921"/>
      <c r="P921" s="25"/>
      <c r="Q921" s="25"/>
      <c r="R921" s="25"/>
    </row>
    <row r="922" spans="1:18" s="33" customFormat="1">
      <c r="A922"/>
      <c r="B922" s="41"/>
      <c r="C922"/>
      <c r="D922"/>
      <c r="E922" s="50"/>
      <c r="F922" s="50"/>
      <c r="G922" s="50"/>
      <c r="H922"/>
      <c r="I922" s="47"/>
      <c r="J922"/>
      <c r="K922"/>
      <c r="L922"/>
      <c r="M922"/>
      <c r="P922" s="25"/>
      <c r="Q922" s="25"/>
      <c r="R922" s="25"/>
    </row>
    <row r="923" spans="1:18" s="33" customFormat="1">
      <c r="A923"/>
      <c r="B923" s="41"/>
      <c r="C923"/>
      <c r="D923"/>
      <c r="E923" s="50"/>
      <c r="F923" s="50"/>
      <c r="G923" s="50"/>
      <c r="H923"/>
      <c r="I923" s="47"/>
      <c r="J923"/>
      <c r="K923"/>
      <c r="L923"/>
      <c r="M923"/>
      <c r="P923" s="25"/>
      <c r="Q923" s="25"/>
      <c r="R923" s="25"/>
    </row>
    <row r="924" spans="1:18" s="33" customFormat="1">
      <c r="A924"/>
      <c r="B924" s="41"/>
      <c r="C924"/>
      <c r="D924"/>
      <c r="E924" s="50"/>
      <c r="F924" s="50"/>
      <c r="G924" s="50"/>
      <c r="H924"/>
      <c r="I924" s="47"/>
      <c r="J924"/>
      <c r="K924"/>
      <c r="L924"/>
      <c r="M924"/>
      <c r="P924" s="25"/>
      <c r="Q924" s="25"/>
      <c r="R924" s="25"/>
    </row>
    <row r="925" spans="1:18" s="33" customFormat="1">
      <c r="A925"/>
      <c r="B925" s="41"/>
      <c r="C925"/>
      <c r="D925"/>
      <c r="E925" s="50"/>
      <c r="F925" s="50"/>
      <c r="G925" s="50"/>
      <c r="H925"/>
      <c r="I925" s="47"/>
      <c r="J925"/>
      <c r="K925"/>
      <c r="L925"/>
      <c r="M925"/>
      <c r="P925" s="25"/>
      <c r="Q925" s="25"/>
      <c r="R925" s="25"/>
    </row>
    <row r="926" spans="1:18" s="33" customFormat="1">
      <c r="A926"/>
      <c r="B926" s="41"/>
      <c r="C926"/>
      <c r="D926"/>
      <c r="E926" s="50"/>
      <c r="F926" s="50"/>
      <c r="G926" s="50"/>
      <c r="H926"/>
      <c r="I926" s="47"/>
      <c r="J926"/>
      <c r="K926"/>
      <c r="L926"/>
      <c r="M926"/>
      <c r="P926" s="25"/>
      <c r="Q926" s="25"/>
      <c r="R926" s="25"/>
    </row>
    <row r="927" spans="1:18" s="33" customFormat="1">
      <c r="A927"/>
      <c r="B927" s="41"/>
      <c r="C927"/>
      <c r="D927"/>
      <c r="E927" s="50"/>
      <c r="F927" s="50"/>
      <c r="G927" s="50"/>
      <c r="H927"/>
      <c r="I927" s="47"/>
      <c r="J927"/>
      <c r="K927"/>
      <c r="L927"/>
      <c r="M927"/>
      <c r="P927" s="25"/>
      <c r="Q927" s="25"/>
      <c r="R927" s="25"/>
    </row>
    <row r="928" spans="1:18" s="33" customFormat="1">
      <c r="A928"/>
      <c r="B928" s="41"/>
      <c r="C928"/>
      <c r="D928"/>
      <c r="E928" s="50"/>
      <c r="F928" s="50"/>
      <c r="G928" s="50"/>
      <c r="H928"/>
      <c r="I928" s="47"/>
      <c r="J928"/>
      <c r="K928"/>
      <c r="L928"/>
      <c r="M928"/>
      <c r="P928" s="25"/>
      <c r="Q928" s="25"/>
      <c r="R928" s="25"/>
    </row>
    <row r="929" spans="1:18" s="33" customFormat="1">
      <c r="A929"/>
      <c r="B929" s="41"/>
      <c r="C929"/>
      <c r="D929"/>
      <c r="E929" s="50"/>
      <c r="F929" s="50"/>
      <c r="G929" s="50"/>
      <c r="H929"/>
      <c r="I929" s="47"/>
      <c r="J929"/>
      <c r="K929"/>
      <c r="L929"/>
      <c r="M929"/>
      <c r="P929" s="25"/>
      <c r="Q929" s="25"/>
      <c r="R929" s="25"/>
    </row>
    <row r="930" spans="1:18" s="33" customFormat="1">
      <c r="A930"/>
      <c r="B930" s="41"/>
      <c r="C930"/>
      <c r="D930"/>
      <c r="E930" s="50"/>
      <c r="F930" s="50"/>
      <c r="G930" s="50"/>
      <c r="H930"/>
      <c r="I930" s="47"/>
      <c r="J930"/>
      <c r="K930"/>
      <c r="L930"/>
      <c r="M930"/>
      <c r="P930" s="25"/>
      <c r="Q930" s="25"/>
      <c r="R930" s="25"/>
    </row>
    <row r="931" spans="1:18" s="33" customFormat="1">
      <c r="A931"/>
      <c r="B931" s="41"/>
      <c r="C931"/>
      <c r="D931"/>
      <c r="E931" s="50"/>
      <c r="F931" s="50"/>
      <c r="G931" s="50"/>
      <c r="H931"/>
      <c r="I931" s="47"/>
      <c r="J931"/>
      <c r="K931"/>
      <c r="L931"/>
      <c r="M931"/>
      <c r="P931" s="25"/>
      <c r="Q931" s="25"/>
      <c r="R931" s="25"/>
    </row>
    <row r="932" spans="1:18" s="33" customFormat="1">
      <c r="A932"/>
      <c r="B932" s="41"/>
      <c r="C932"/>
      <c r="D932"/>
      <c r="E932" s="50"/>
      <c r="F932" s="50"/>
      <c r="G932" s="50"/>
      <c r="H932"/>
      <c r="I932" s="47"/>
      <c r="J932"/>
      <c r="K932"/>
      <c r="L932"/>
      <c r="M932"/>
      <c r="P932" s="25"/>
      <c r="Q932" s="25"/>
      <c r="R932" s="25"/>
    </row>
    <row r="933" spans="1:18" s="33" customFormat="1">
      <c r="A933"/>
      <c r="B933" s="41"/>
      <c r="C933"/>
      <c r="D933"/>
      <c r="E933" s="50"/>
      <c r="F933" s="50"/>
      <c r="G933" s="50"/>
      <c r="H933"/>
      <c r="I933" s="47"/>
      <c r="J933"/>
      <c r="K933"/>
      <c r="L933"/>
      <c r="M933"/>
      <c r="P933" s="25"/>
      <c r="Q933" s="25"/>
      <c r="R933" s="25"/>
    </row>
    <row r="934" spans="1:18" s="33" customFormat="1">
      <c r="A934"/>
      <c r="B934" s="41"/>
      <c r="C934"/>
      <c r="D934"/>
      <c r="E934" s="50"/>
      <c r="F934" s="50"/>
      <c r="G934" s="50"/>
      <c r="H934"/>
      <c r="I934" s="47"/>
      <c r="J934"/>
      <c r="K934"/>
      <c r="L934"/>
      <c r="M934"/>
      <c r="P934" s="25"/>
      <c r="Q934" s="25"/>
      <c r="R934" s="25"/>
    </row>
    <row r="935" spans="1:18" s="33" customFormat="1">
      <c r="A935"/>
      <c r="B935" s="41"/>
      <c r="C935"/>
      <c r="D935"/>
      <c r="E935" s="50"/>
      <c r="F935" s="50"/>
      <c r="G935" s="50"/>
      <c r="H935"/>
      <c r="I935" s="47"/>
      <c r="J935"/>
      <c r="K935"/>
      <c r="L935"/>
      <c r="M935"/>
      <c r="P935" s="25"/>
      <c r="Q935" s="25"/>
      <c r="R935" s="25"/>
    </row>
    <row r="936" spans="1:18" s="33" customFormat="1">
      <c r="A936"/>
      <c r="B936" s="41"/>
      <c r="C936"/>
      <c r="D936"/>
      <c r="E936" s="50"/>
      <c r="F936" s="50"/>
      <c r="G936" s="50"/>
      <c r="H936"/>
      <c r="I936" s="47"/>
      <c r="J936"/>
      <c r="K936"/>
      <c r="L936"/>
      <c r="M936"/>
      <c r="P936" s="25"/>
      <c r="Q936" s="25"/>
      <c r="R936" s="25"/>
    </row>
    <row r="937" spans="1:18" s="33" customFormat="1">
      <c r="A937"/>
      <c r="B937" s="41"/>
      <c r="C937"/>
      <c r="D937"/>
      <c r="E937" s="50"/>
      <c r="F937" s="50"/>
      <c r="G937" s="50"/>
      <c r="H937"/>
      <c r="I937" s="47"/>
      <c r="J937"/>
      <c r="K937"/>
      <c r="L937"/>
      <c r="M937"/>
      <c r="P937" s="25"/>
      <c r="Q937" s="25"/>
      <c r="R937" s="25"/>
    </row>
    <row r="938" spans="1:18" s="33" customFormat="1">
      <c r="A938"/>
      <c r="B938" s="41"/>
      <c r="C938"/>
      <c r="D938"/>
      <c r="E938" s="50"/>
      <c r="F938" s="50"/>
      <c r="G938" s="50"/>
      <c r="H938"/>
      <c r="I938" s="47"/>
      <c r="J938"/>
      <c r="K938"/>
      <c r="L938"/>
      <c r="M938"/>
      <c r="P938" s="25"/>
      <c r="Q938" s="25"/>
      <c r="R938" s="25"/>
    </row>
    <row r="939" spans="1:18" s="33" customFormat="1">
      <c r="A939"/>
      <c r="B939" s="41"/>
      <c r="C939"/>
      <c r="D939"/>
      <c r="E939" s="50"/>
      <c r="F939" s="50"/>
      <c r="G939" s="50"/>
      <c r="H939"/>
      <c r="I939" s="47"/>
      <c r="J939"/>
      <c r="K939"/>
      <c r="L939"/>
      <c r="M939"/>
      <c r="P939" s="25"/>
      <c r="Q939" s="25"/>
      <c r="R939" s="25"/>
    </row>
    <row r="940" spans="1:18" s="33" customFormat="1">
      <c r="A940"/>
      <c r="B940" s="41"/>
      <c r="C940"/>
      <c r="D940"/>
      <c r="E940" s="50"/>
      <c r="F940" s="50"/>
      <c r="G940" s="50"/>
      <c r="H940"/>
      <c r="I940" s="47"/>
      <c r="J940"/>
      <c r="K940"/>
      <c r="L940"/>
      <c r="M940"/>
      <c r="P940" s="25"/>
      <c r="Q940" s="25"/>
      <c r="R940" s="25"/>
    </row>
    <row r="941" spans="1:18" s="33" customFormat="1">
      <c r="A941"/>
      <c r="B941" s="41"/>
      <c r="C941"/>
      <c r="D941"/>
      <c r="E941" s="50"/>
      <c r="F941" s="50"/>
      <c r="G941" s="50"/>
      <c r="H941"/>
      <c r="I941" s="47"/>
      <c r="J941"/>
      <c r="K941"/>
      <c r="L941"/>
      <c r="M941"/>
      <c r="P941" s="25"/>
      <c r="Q941" s="25"/>
      <c r="R941" s="25"/>
    </row>
    <row r="942" spans="1:18" s="33" customFormat="1">
      <c r="A942"/>
      <c r="B942" s="41"/>
      <c r="C942"/>
      <c r="D942"/>
      <c r="E942" s="50"/>
      <c r="F942" s="50"/>
      <c r="G942" s="50"/>
      <c r="H942"/>
      <c r="I942" s="47"/>
      <c r="J942"/>
      <c r="K942"/>
      <c r="L942"/>
      <c r="M942"/>
      <c r="P942" s="25"/>
      <c r="Q942" s="25"/>
      <c r="R942" s="25"/>
    </row>
    <row r="943" spans="1:18" s="33" customFormat="1">
      <c r="A943"/>
      <c r="B943" s="41"/>
      <c r="C943"/>
      <c r="D943"/>
      <c r="E943" s="50"/>
      <c r="F943" s="50"/>
      <c r="G943" s="50"/>
      <c r="H943"/>
      <c r="I943" s="47"/>
      <c r="J943"/>
      <c r="K943"/>
      <c r="L943"/>
      <c r="M943"/>
      <c r="P943" s="25"/>
      <c r="Q943" s="25"/>
      <c r="R943" s="25"/>
    </row>
    <row r="944" spans="1:18" s="33" customFormat="1">
      <c r="A944"/>
      <c r="B944" s="41"/>
      <c r="C944"/>
      <c r="D944"/>
      <c r="E944" s="50"/>
      <c r="F944" s="50"/>
      <c r="G944" s="50"/>
      <c r="H944"/>
      <c r="I944" s="47"/>
      <c r="J944"/>
      <c r="K944"/>
      <c r="L944"/>
      <c r="M944"/>
      <c r="P944" s="25"/>
      <c r="Q944" s="25"/>
      <c r="R944" s="25"/>
    </row>
    <row r="945" spans="1:18" s="33" customFormat="1">
      <c r="A945"/>
      <c r="B945" s="41"/>
      <c r="C945"/>
      <c r="D945"/>
      <c r="E945" s="50"/>
      <c r="F945" s="50"/>
      <c r="G945" s="50"/>
      <c r="H945"/>
      <c r="I945" s="47"/>
      <c r="J945"/>
      <c r="K945"/>
      <c r="L945"/>
      <c r="M945"/>
      <c r="P945" s="25"/>
      <c r="Q945" s="25"/>
      <c r="R945" s="25"/>
    </row>
    <row r="946" spans="1:18" s="33" customFormat="1">
      <c r="A946"/>
      <c r="B946" s="41"/>
      <c r="C946"/>
      <c r="D946"/>
      <c r="E946" s="50"/>
      <c r="F946" s="50"/>
      <c r="G946" s="50"/>
      <c r="H946"/>
      <c r="I946" s="47"/>
      <c r="J946"/>
      <c r="K946"/>
      <c r="L946"/>
      <c r="M946"/>
      <c r="P946" s="25"/>
      <c r="Q946" s="25"/>
      <c r="R946" s="25"/>
    </row>
    <row r="947" spans="1:18" s="33" customFormat="1">
      <c r="A947"/>
      <c r="B947" s="41"/>
      <c r="C947"/>
      <c r="D947"/>
      <c r="E947" s="50"/>
      <c r="F947" s="50"/>
      <c r="G947" s="50"/>
      <c r="H947"/>
      <c r="I947" s="47"/>
      <c r="J947"/>
      <c r="K947"/>
      <c r="L947"/>
      <c r="M947"/>
      <c r="P947" s="25"/>
      <c r="Q947" s="25"/>
      <c r="R947" s="25"/>
    </row>
    <row r="948" spans="1:18" s="33" customFormat="1">
      <c r="A948"/>
      <c r="B948" s="41"/>
      <c r="C948"/>
      <c r="D948"/>
      <c r="E948" s="50"/>
      <c r="F948" s="50"/>
      <c r="G948" s="50"/>
      <c r="H948"/>
      <c r="I948" s="47"/>
      <c r="J948"/>
      <c r="K948"/>
      <c r="L948"/>
      <c r="M948"/>
      <c r="P948" s="25"/>
      <c r="Q948" s="25"/>
      <c r="R948" s="25"/>
    </row>
    <row r="949" spans="1:18" s="33" customFormat="1">
      <c r="A949"/>
      <c r="B949" s="41"/>
      <c r="C949"/>
      <c r="D949"/>
      <c r="E949" s="50"/>
      <c r="F949" s="50"/>
      <c r="G949" s="50"/>
      <c r="H949"/>
      <c r="I949" s="47"/>
      <c r="J949"/>
      <c r="K949"/>
      <c r="L949"/>
      <c r="M949"/>
      <c r="P949" s="25"/>
      <c r="Q949" s="25"/>
      <c r="R949" s="25"/>
    </row>
    <row r="950" spans="1:18" s="33" customFormat="1">
      <c r="A950"/>
      <c r="B950" s="41"/>
      <c r="C950"/>
      <c r="D950"/>
      <c r="E950" s="50"/>
      <c r="F950" s="50"/>
      <c r="G950" s="50"/>
      <c r="H950"/>
      <c r="I950" s="47"/>
      <c r="J950"/>
      <c r="K950"/>
      <c r="L950"/>
      <c r="M950"/>
      <c r="P950" s="25"/>
      <c r="Q950" s="25"/>
      <c r="R950" s="25"/>
    </row>
    <row r="951" spans="1:18" s="33" customFormat="1">
      <c r="A951"/>
      <c r="B951" s="41"/>
      <c r="C951"/>
      <c r="D951"/>
      <c r="E951" s="50"/>
      <c r="F951" s="50"/>
      <c r="G951" s="50"/>
      <c r="H951"/>
      <c r="I951" s="47"/>
      <c r="J951"/>
      <c r="K951"/>
      <c r="L951"/>
      <c r="M951"/>
      <c r="P951" s="25"/>
      <c r="Q951" s="25"/>
      <c r="R951" s="25"/>
    </row>
    <row r="952" spans="1:18" s="33" customFormat="1">
      <c r="A952"/>
      <c r="B952" s="41"/>
      <c r="C952"/>
      <c r="D952"/>
      <c r="E952" s="50"/>
      <c r="F952" s="50"/>
      <c r="G952" s="50"/>
      <c r="H952"/>
      <c r="I952" s="47"/>
      <c r="J952"/>
      <c r="K952"/>
      <c r="L952"/>
      <c r="M952"/>
      <c r="P952" s="25"/>
      <c r="Q952" s="25"/>
      <c r="R952" s="25"/>
    </row>
    <row r="953" spans="1:18" s="33" customFormat="1">
      <c r="A953"/>
      <c r="B953" s="41"/>
      <c r="C953"/>
      <c r="D953"/>
      <c r="E953" s="50"/>
      <c r="F953" s="50"/>
      <c r="G953" s="50"/>
      <c r="H953"/>
      <c r="I953" s="47"/>
      <c r="J953"/>
      <c r="K953"/>
      <c r="L953"/>
      <c r="M953"/>
      <c r="P953" s="25"/>
      <c r="Q953" s="25"/>
      <c r="R953" s="25"/>
    </row>
    <row r="954" spans="1:18" s="33" customFormat="1">
      <c r="A954"/>
      <c r="B954" s="41"/>
      <c r="C954"/>
      <c r="D954"/>
      <c r="E954" s="50"/>
      <c r="F954" s="50"/>
      <c r="G954" s="50"/>
      <c r="H954"/>
      <c r="I954" s="47"/>
      <c r="J954"/>
      <c r="K954"/>
      <c r="L954"/>
      <c r="M954"/>
      <c r="P954" s="25"/>
      <c r="Q954" s="25"/>
      <c r="R954" s="25"/>
    </row>
    <row r="955" spans="1:18" s="33" customFormat="1">
      <c r="A955"/>
      <c r="B955" s="41"/>
      <c r="C955"/>
      <c r="D955"/>
      <c r="E955" s="50"/>
      <c r="F955" s="50"/>
      <c r="G955" s="50"/>
      <c r="H955"/>
      <c r="I955" s="47"/>
      <c r="J955"/>
      <c r="K955"/>
      <c r="L955"/>
      <c r="M955"/>
      <c r="P955" s="25"/>
      <c r="Q955" s="25"/>
      <c r="R955" s="25"/>
    </row>
    <row r="956" spans="1:18" s="33" customFormat="1">
      <c r="A956"/>
      <c r="B956" s="41"/>
      <c r="C956"/>
      <c r="D956"/>
      <c r="E956" s="50"/>
      <c r="F956" s="50"/>
      <c r="G956" s="50"/>
      <c r="H956"/>
      <c r="I956" s="47"/>
      <c r="J956"/>
      <c r="K956"/>
      <c r="L956"/>
      <c r="M956"/>
      <c r="P956" s="25"/>
      <c r="Q956" s="25"/>
      <c r="R956" s="25"/>
    </row>
    <row r="957" spans="1:18" s="33" customFormat="1">
      <c r="A957"/>
      <c r="B957" s="41"/>
      <c r="C957"/>
      <c r="D957"/>
      <c r="E957" s="50"/>
      <c r="F957" s="50"/>
      <c r="G957" s="50"/>
      <c r="H957"/>
      <c r="I957" s="47"/>
      <c r="J957"/>
      <c r="K957"/>
      <c r="L957"/>
      <c r="M957"/>
      <c r="P957" s="25"/>
      <c r="Q957" s="25"/>
      <c r="R957" s="25"/>
    </row>
    <row r="958" spans="1:18" s="33" customFormat="1">
      <c r="A958"/>
      <c r="B958" s="41"/>
      <c r="C958"/>
      <c r="D958"/>
      <c r="E958" s="50"/>
      <c r="F958" s="50"/>
      <c r="G958" s="50"/>
      <c r="H958"/>
      <c r="I958" s="47"/>
      <c r="J958"/>
      <c r="K958"/>
      <c r="L958"/>
      <c r="M958"/>
      <c r="P958" s="25"/>
      <c r="Q958" s="25"/>
      <c r="R958" s="25"/>
    </row>
    <row r="959" spans="1:18" s="33" customFormat="1">
      <c r="A959"/>
      <c r="B959" s="41"/>
      <c r="C959"/>
      <c r="D959"/>
      <c r="E959" s="50"/>
      <c r="F959" s="50"/>
      <c r="G959" s="50"/>
      <c r="H959"/>
      <c r="I959" s="47"/>
      <c r="J959"/>
      <c r="K959"/>
      <c r="L959"/>
      <c r="M959"/>
      <c r="P959" s="25"/>
      <c r="Q959" s="25"/>
      <c r="R959" s="25"/>
    </row>
    <row r="960" spans="1:18" s="33" customFormat="1">
      <c r="A960"/>
      <c r="B960" s="41"/>
      <c r="C960"/>
      <c r="D960"/>
      <c r="E960" s="50"/>
      <c r="F960" s="50"/>
      <c r="G960" s="50"/>
      <c r="H960"/>
      <c r="I960" s="47"/>
      <c r="J960"/>
      <c r="K960"/>
      <c r="L960"/>
      <c r="M960"/>
      <c r="P960" s="25"/>
      <c r="Q960" s="25"/>
      <c r="R960" s="25"/>
    </row>
    <row r="961" spans="1:18" s="33" customFormat="1">
      <c r="A961"/>
      <c r="B961" s="41"/>
      <c r="C961"/>
      <c r="D961"/>
      <c r="E961" s="50"/>
      <c r="F961" s="50"/>
      <c r="G961" s="50"/>
      <c r="H961"/>
      <c r="I961" s="47"/>
      <c r="J961"/>
      <c r="K961"/>
      <c r="L961"/>
      <c r="M961"/>
      <c r="P961" s="25"/>
      <c r="Q961" s="25"/>
      <c r="R961" s="25"/>
    </row>
    <row r="962" spans="1:18" s="33" customFormat="1">
      <c r="A962"/>
      <c r="B962" s="41"/>
      <c r="C962"/>
      <c r="D962"/>
      <c r="E962" s="50"/>
      <c r="F962" s="50"/>
      <c r="G962" s="50"/>
      <c r="H962"/>
      <c r="I962" s="47"/>
      <c r="J962"/>
      <c r="K962"/>
      <c r="L962"/>
      <c r="M962"/>
      <c r="P962" s="25"/>
      <c r="Q962" s="25"/>
      <c r="R962" s="25"/>
    </row>
    <row r="963" spans="1:18" s="33" customFormat="1">
      <c r="A963"/>
      <c r="B963" s="41"/>
      <c r="C963"/>
      <c r="D963"/>
      <c r="E963" s="50"/>
      <c r="F963" s="50"/>
      <c r="G963" s="50"/>
      <c r="H963"/>
      <c r="I963" s="47"/>
      <c r="J963"/>
      <c r="K963"/>
      <c r="L963"/>
      <c r="M963"/>
      <c r="P963" s="25"/>
      <c r="Q963" s="25"/>
      <c r="R963" s="25"/>
    </row>
    <row r="964" spans="1:18" s="33" customFormat="1">
      <c r="A964"/>
      <c r="B964" s="41"/>
      <c r="C964"/>
      <c r="D964"/>
      <c r="E964" s="50"/>
      <c r="F964" s="50"/>
      <c r="G964" s="50"/>
      <c r="H964"/>
      <c r="I964" s="47"/>
      <c r="J964"/>
      <c r="K964"/>
      <c r="L964"/>
      <c r="M964"/>
      <c r="P964" s="25"/>
      <c r="Q964" s="25"/>
      <c r="R964" s="25"/>
    </row>
    <row r="965" spans="1:18" s="33" customFormat="1">
      <c r="A965"/>
      <c r="B965" s="41"/>
      <c r="C965"/>
      <c r="D965"/>
      <c r="E965" s="50"/>
      <c r="F965" s="50"/>
      <c r="G965" s="50"/>
      <c r="H965"/>
      <c r="I965" s="47"/>
      <c r="J965"/>
      <c r="K965"/>
      <c r="L965"/>
      <c r="M965"/>
      <c r="P965" s="25"/>
      <c r="Q965" s="25"/>
      <c r="R965" s="25"/>
    </row>
    <row r="966" spans="1:18" s="33" customFormat="1">
      <c r="A966"/>
      <c r="B966" s="41"/>
      <c r="C966"/>
      <c r="D966"/>
      <c r="E966" s="50"/>
      <c r="F966" s="50"/>
      <c r="G966" s="50"/>
      <c r="H966"/>
      <c r="I966" s="47"/>
      <c r="J966"/>
      <c r="K966"/>
      <c r="L966"/>
      <c r="M966"/>
      <c r="P966" s="25"/>
      <c r="Q966" s="25"/>
      <c r="R966" s="25"/>
    </row>
    <row r="967" spans="1:18" s="33" customFormat="1">
      <c r="A967"/>
      <c r="B967" s="41"/>
      <c r="C967"/>
      <c r="D967"/>
      <c r="E967" s="50"/>
      <c r="F967" s="50"/>
      <c r="G967" s="50"/>
      <c r="H967"/>
      <c r="I967" s="47"/>
      <c r="J967"/>
      <c r="K967"/>
      <c r="L967"/>
      <c r="M967"/>
      <c r="P967" s="25"/>
      <c r="Q967" s="25"/>
      <c r="R967" s="25"/>
    </row>
    <row r="968" spans="1:18" s="33" customFormat="1">
      <c r="A968"/>
      <c r="B968" s="41"/>
      <c r="C968"/>
      <c r="D968"/>
      <c r="E968" s="50"/>
      <c r="F968" s="50"/>
      <c r="G968" s="50"/>
      <c r="H968"/>
      <c r="I968" s="47"/>
      <c r="J968"/>
      <c r="K968"/>
      <c r="L968"/>
      <c r="M968"/>
      <c r="P968" s="25"/>
      <c r="Q968" s="25"/>
      <c r="R968" s="25"/>
    </row>
    <row r="969" spans="1:18" s="33" customFormat="1">
      <c r="A969"/>
      <c r="B969" s="41"/>
      <c r="C969"/>
      <c r="D969"/>
      <c r="E969" s="50"/>
      <c r="F969" s="50"/>
      <c r="G969" s="50"/>
      <c r="H969"/>
      <c r="I969" s="47"/>
      <c r="J969"/>
      <c r="K969"/>
      <c r="L969"/>
      <c r="M969"/>
      <c r="P969" s="25"/>
      <c r="Q969" s="25"/>
      <c r="R969" s="25"/>
    </row>
    <row r="970" spans="1:18" s="33" customFormat="1">
      <c r="A970"/>
      <c r="B970" s="41"/>
      <c r="C970"/>
      <c r="D970"/>
      <c r="E970" s="50"/>
      <c r="F970" s="50"/>
      <c r="G970" s="50"/>
      <c r="H970"/>
      <c r="I970" s="47"/>
      <c r="J970"/>
      <c r="K970"/>
      <c r="L970"/>
      <c r="M970"/>
      <c r="P970" s="25"/>
      <c r="Q970" s="25"/>
      <c r="R970" s="25"/>
    </row>
    <row r="971" spans="1:18" s="33" customFormat="1">
      <c r="A971"/>
      <c r="B971" s="41"/>
      <c r="C971"/>
      <c r="D971"/>
      <c r="E971" s="50"/>
      <c r="F971" s="50"/>
      <c r="G971" s="50"/>
      <c r="H971"/>
      <c r="I971" s="47"/>
      <c r="J971"/>
      <c r="K971"/>
      <c r="L971"/>
      <c r="M971"/>
      <c r="P971" s="25"/>
      <c r="Q971" s="25"/>
      <c r="R971" s="25"/>
    </row>
    <row r="972" spans="1:18" s="33" customFormat="1">
      <c r="A972"/>
      <c r="B972" s="41"/>
      <c r="C972"/>
      <c r="D972"/>
      <c r="E972" s="50"/>
      <c r="F972" s="50"/>
      <c r="G972" s="50"/>
      <c r="H972"/>
      <c r="I972" s="47"/>
      <c r="J972"/>
      <c r="K972"/>
      <c r="L972"/>
      <c r="M972"/>
      <c r="P972" s="25"/>
      <c r="Q972" s="25"/>
      <c r="R972" s="25"/>
    </row>
    <row r="973" spans="1:18" s="33" customFormat="1">
      <c r="A973"/>
      <c r="B973" s="41"/>
      <c r="C973"/>
      <c r="D973"/>
      <c r="E973" s="50"/>
      <c r="F973" s="50"/>
      <c r="G973" s="50"/>
      <c r="H973"/>
      <c r="I973" s="47"/>
      <c r="J973"/>
      <c r="K973"/>
      <c r="L973"/>
      <c r="M973"/>
      <c r="P973" s="25"/>
      <c r="Q973" s="25"/>
      <c r="R973" s="25"/>
    </row>
    <row r="974" spans="1:18" s="33" customFormat="1">
      <c r="A974"/>
      <c r="B974" s="41"/>
      <c r="C974"/>
      <c r="D974"/>
      <c r="E974" s="50"/>
      <c r="F974" s="50"/>
      <c r="G974" s="50"/>
      <c r="H974"/>
      <c r="I974" s="47"/>
      <c r="J974"/>
      <c r="K974"/>
      <c r="L974"/>
      <c r="M974"/>
      <c r="P974" s="25"/>
      <c r="Q974" s="25"/>
      <c r="R974" s="25"/>
    </row>
    <row r="975" spans="1:18" s="33" customFormat="1">
      <c r="A975"/>
      <c r="B975" s="41"/>
      <c r="C975"/>
      <c r="D975"/>
      <c r="E975" s="50"/>
      <c r="F975" s="50"/>
      <c r="G975" s="50"/>
      <c r="H975"/>
      <c r="I975" s="47"/>
      <c r="J975"/>
      <c r="K975"/>
      <c r="L975"/>
      <c r="M975"/>
      <c r="P975" s="25"/>
      <c r="Q975" s="25"/>
      <c r="R975" s="25"/>
    </row>
    <row r="976" spans="1:18" s="33" customFormat="1">
      <c r="A976"/>
      <c r="B976" s="41"/>
      <c r="C976"/>
      <c r="D976"/>
      <c r="E976" s="50"/>
      <c r="F976" s="50"/>
      <c r="G976" s="50"/>
      <c r="H976"/>
      <c r="I976" s="47"/>
      <c r="J976"/>
      <c r="K976"/>
      <c r="L976"/>
      <c r="M976"/>
      <c r="P976" s="25"/>
      <c r="Q976" s="25"/>
      <c r="R976" s="25"/>
    </row>
    <row r="977" spans="1:18" s="33" customFormat="1">
      <c r="A977"/>
      <c r="B977" s="41"/>
      <c r="C977"/>
      <c r="D977"/>
      <c r="E977" s="50"/>
      <c r="F977" s="50"/>
      <c r="G977" s="50"/>
      <c r="H977"/>
      <c r="I977" s="47"/>
      <c r="J977"/>
      <c r="K977"/>
      <c r="L977"/>
      <c r="M977"/>
      <c r="P977" s="25"/>
      <c r="Q977" s="25"/>
      <c r="R977" s="25"/>
    </row>
    <row r="978" spans="1:18" s="33" customFormat="1">
      <c r="A978"/>
      <c r="B978" s="41"/>
      <c r="C978"/>
      <c r="D978"/>
      <c r="E978" s="50"/>
      <c r="F978" s="50"/>
      <c r="G978" s="50"/>
      <c r="H978"/>
      <c r="I978" s="47"/>
      <c r="J978"/>
      <c r="K978"/>
      <c r="L978"/>
      <c r="M978"/>
      <c r="P978" s="25"/>
      <c r="Q978" s="25"/>
      <c r="R978" s="25"/>
    </row>
    <row r="979" spans="1:18" s="33" customFormat="1">
      <c r="A979"/>
      <c r="B979" s="41"/>
      <c r="C979"/>
      <c r="D979"/>
      <c r="E979" s="50"/>
      <c r="F979" s="50"/>
      <c r="G979" s="50"/>
      <c r="H979"/>
      <c r="I979" s="47"/>
      <c r="J979"/>
      <c r="K979"/>
      <c r="L979"/>
      <c r="M979"/>
      <c r="P979" s="25"/>
      <c r="Q979" s="25"/>
      <c r="R979" s="25"/>
    </row>
    <row r="980" spans="1:18" s="33" customFormat="1">
      <c r="A980"/>
      <c r="B980" s="41"/>
      <c r="C980"/>
      <c r="D980"/>
      <c r="E980" s="50"/>
      <c r="F980" s="50"/>
      <c r="G980" s="50"/>
      <c r="H980"/>
      <c r="I980" s="47"/>
      <c r="J980"/>
      <c r="K980"/>
      <c r="L980"/>
      <c r="M980"/>
      <c r="P980" s="25"/>
      <c r="Q980" s="25"/>
      <c r="R980" s="25"/>
    </row>
    <row r="981" spans="1:18" s="33" customFormat="1">
      <c r="A981"/>
      <c r="B981" s="41"/>
      <c r="C981"/>
      <c r="D981"/>
      <c r="E981" s="50"/>
      <c r="F981" s="50"/>
      <c r="G981" s="50"/>
      <c r="H981"/>
      <c r="I981" s="47"/>
      <c r="J981"/>
      <c r="K981"/>
      <c r="L981"/>
      <c r="M981"/>
      <c r="P981" s="25"/>
      <c r="Q981" s="25"/>
      <c r="R981" s="25"/>
    </row>
    <row r="982" spans="1:18" s="33" customFormat="1">
      <c r="A982"/>
      <c r="B982" s="41"/>
      <c r="C982"/>
      <c r="D982"/>
      <c r="E982" s="50"/>
      <c r="F982" s="50"/>
      <c r="G982" s="50"/>
      <c r="H982"/>
      <c r="I982" s="47"/>
      <c r="J982"/>
      <c r="K982"/>
      <c r="L982"/>
      <c r="M982"/>
      <c r="P982" s="25"/>
      <c r="Q982" s="25"/>
      <c r="R982" s="25"/>
    </row>
    <row r="983" spans="1:18" s="33" customFormat="1">
      <c r="A983"/>
      <c r="B983" s="41"/>
      <c r="C983"/>
      <c r="D983"/>
      <c r="E983" s="50"/>
      <c r="F983" s="50"/>
      <c r="G983" s="50"/>
      <c r="H983"/>
      <c r="I983" s="47"/>
      <c r="J983"/>
      <c r="K983"/>
      <c r="L983"/>
      <c r="M983"/>
      <c r="P983" s="25"/>
      <c r="Q983" s="25"/>
      <c r="R983" s="25"/>
    </row>
    <row r="984" spans="1:18" s="33" customFormat="1">
      <c r="A984"/>
      <c r="B984" s="41"/>
      <c r="C984"/>
      <c r="D984"/>
      <c r="E984" s="50"/>
      <c r="F984" s="50"/>
      <c r="G984" s="50"/>
      <c r="H984"/>
      <c r="I984" s="47"/>
      <c r="J984"/>
      <c r="K984"/>
      <c r="L984"/>
      <c r="M984"/>
      <c r="P984" s="25"/>
      <c r="Q984" s="25"/>
      <c r="R984" s="25"/>
    </row>
    <row r="985" spans="1:18" s="33" customFormat="1">
      <c r="A985"/>
      <c r="B985" s="41"/>
      <c r="C985"/>
      <c r="D985"/>
      <c r="E985" s="50"/>
      <c r="F985" s="50"/>
      <c r="G985" s="50"/>
      <c r="H985"/>
      <c r="I985" s="47"/>
      <c r="J985"/>
      <c r="K985"/>
      <c r="L985"/>
      <c r="M985"/>
      <c r="P985" s="25"/>
      <c r="Q985" s="25"/>
      <c r="R985" s="25"/>
    </row>
    <row r="986" spans="1:18" s="33" customFormat="1">
      <c r="A986"/>
      <c r="B986" s="41"/>
      <c r="C986"/>
      <c r="D986"/>
      <c r="E986" s="50"/>
      <c r="F986" s="50"/>
      <c r="G986" s="50"/>
      <c r="H986"/>
      <c r="I986" s="47"/>
      <c r="J986"/>
      <c r="K986"/>
      <c r="L986"/>
      <c r="M986"/>
      <c r="P986" s="25"/>
      <c r="Q986" s="25"/>
      <c r="R986" s="25"/>
    </row>
    <row r="987" spans="1:18" s="33" customFormat="1">
      <c r="A987"/>
      <c r="B987" s="41"/>
      <c r="C987"/>
      <c r="D987"/>
      <c r="E987" s="50"/>
      <c r="F987" s="50"/>
      <c r="G987" s="50"/>
      <c r="H987"/>
      <c r="I987" s="47"/>
      <c r="J987"/>
      <c r="K987"/>
      <c r="L987"/>
      <c r="M987"/>
      <c r="P987" s="25"/>
      <c r="Q987" s="25"/>
      <c r="R987" s="25"/>
    </row>
    <row r="988" spans="1:18" s="33" customFormat="1">
      <c r="A988"/>
      <c r="B988" s="41"/>
      <c r="C988"/>
      <c r="D988"/>
      <c r="E988" s="50"/>
      <c r="F988" s="50"/>
      <c r="G988" s="50"/>
      <c r="H988"/>
      <c r="I988" s="47"/>
      <c r="J988"/>
      <c r="K988"/>
      <c r="L988"/>
      <c r="M988"/>
      <c r="P988" s="25"/>
      <c r="Q988" s="25"/>
      <c r="R988" s="25"/>
    </row>
    <row r="989" spans="1:18" s="33" customFormat="1">
      <c r="A989"/>
      <c r="B989" s="41"/>
      <c r="C989"/>
      <c r="D989"/>
      <c r="E989" s="50"/>
      <c r="F989" s="50"/>
      <c r="G989" s="50"/>
      <c r="H989"/>
      <c r="I989" s="47"/>
      <c r="J989"/>
      <c r="K989"/>
      <c r="L989"/>
      <c r="M989"/>
      <c r="P989" s="25"/>
      <c r="Q989" s="25"/>
      <c r="R989" s="25"/>
    </row>
    <row r="990" spans="1:18" s="33" customFormat="1">
      <c r="A990"/>
      <c r="B990" s="41"/>
      <c r="C990"/>
      <c r="D990"/>
      <c r="E990" s="50"/>
      <c r="F990" s="50"/>
      <c r="G990" s="50"/>
      <c r="H990"/>
      <c r="I990" s="47"/>
      <c r="J990"/>
      <c r="K990"/>
      <c r="L990"/>
      <c r="M990"/>
      <c r="P990" s="25"/>
      <c r="Q990" s="25"/>
      <c r="R990" s="25"/>
    </row>
    <row r="991" spans="1:18" s="33" customFormat="1">
      <c r="A991"/>
      <c r="B991" s="41"/>
      <c r="C991"/>
      <c r="D991"/>
      <c r="E991" s="50"/>
      <c r="F991" s="50"/>
      <c r="G991" s="50"/>
      <c r="H991"/>
      <c r="I991" s="47"/>
      <c r="J991"/>
      <c r="K991"/>
      <c r="L991"/>
      <c r="M991"/>
      <c r="P991" s="25"/>
      <c r="Q991" s="25"/>
      <c r="R991" s="25"/>
    </row>
    <row r="992" spans="1:18" s="33" customFormat="1">
      <c r="A992"/>
      <c r="B992" s="41"/>
      <c r="C992"/>
      <c r="D992"/>
      <c r="E992" s="50"/>
      <c r="F992" s="50"/>
      <c r="G992" s="50"/>
      <c r="H992"/>
      <c r="I992" s="47"/>
      <c r="J992"/>
      <c r="K992"/>
      <c r="L992"/>
      <c r="M992"/>
      <c r="P992" s="25"/>
      <c r="Q992" s="25"/>
      <c r="R992" s="25"/>
    </row>
    <row r="993" spans="1:18" s="33" customFormat="1">
      <c r="A993"/>
      <c r="B993" s="41"/>
      <c r="C993"/>
      <c r="D993"/>
      <c r="E993" s="50"/>
      <c r="F993" s="50"/>
      <c r="G993" s="50"/>
      <c r="H993"/>
      <c r="I993" s="47"/>
      <c r="J993"/>
      <c r="K993"/>
      <c r="L993"/>
      <c r="M993"/>
      <c r="P993" s="25"/>
      <c r="Q993" s="25"/>
      <c r="R993" s="25"/>
    </row>
    <row r="994" spans="1:18" s="33" customFormat="1">
      <c r="A994"/>
      <c r="B994" s="41"/>
      <c r="C994"/>
      <c r="D994"/>
      <c r="E994" s="50"/>
      <c r="F994" s="50"/>
      <c r="G994" s="50"/>
      <c r="H994"/>
      <c r="I994" s="47"/>
      <c r="J994"/>
      <c r="K994"/>
      <c r="L994"/>
      <c r="M994"/>
      <c r="P994" s="25"/>
      <c r="Q994" s="25"/>
      <c r="R994" s="25"/>
    </row>
    <row r="995" spans="1:18" s="33" customFormat="1">
      <c r="A995"/>
      <c r="B995" s="41"/>
      <c r="C995"/>
      <c r="D995"/>
      <c r="E995" s="50"/>
      <c r="F995" s="50"/>
      <c r="G995" s="50"/>
      <c r="H995"/>
      <c r="I995" s="47"/>
      <c r="J995"/>
      <c r="K995"/>
      <c r="L995"/>
      <c r="M995"/>
      <c r="P995" s="25"/>
      <c r="Q995" s="25"/>
      <c r="R995" s="25"/>
    </row>
    <row r="996" spans="1:18" s="33" customFormat="1">
      <c r="A996"/>
      <c r="B996" s="41"/>
      <c r="C996"/>
      <c r="D996"/>
      <c r="E996" s="50"/>
      <c r="F996" s="50"/>
      <c r="G996" s="50"/>
      <c r="H996"/>
      <c r="I996" s="47"/>
      <c r="J996"/>
      <c r="K996"/>
      <c r="L996"/>
      <c r="M996"/>
      <c r="P996" s="25"/>
      <c r="Q996" s="25"/>
      <c r="R996" s="25"/>
    </row>
    <row r="997" spans="1:18" s="33" customFormat="1">
      <c r="A997"/>
      <c r="B997" s="41"/>
      <c r="C997"/>
      <c r="D997"/>
      <c r="E997" s="50"/>
      <c r="F997" s="50"/>
      <c r="G997" s="50"/>
      <c r="H997"/>
      <c r="I997" s="47"/>
      <c r="J997"/>
      <c r="K997"/>
      <c r="L997"/>
      <c r="M997"/>
      <c r="P997" s="25"/>
      <c r="Q997" s="25"/>
      <c r="R997" s="25"/>
    </row>
    <row r="998" spans="1:18" s="33" customFormat="1">
      <c r="A998"/>
      <c r="B998" s="41"/>
      <c r="C998"/>
      <c r="D998"/>
      <c r="E998" s="50"/>
      <c r="F998" s="50"/>
      <c r="G998" s="50"/>
      <c r="H998"/>
      <c r="I998" s="47"/>
      <c r="J998"/>
      <c r="K998"/>
      <c r="L998"/>
      <c r="M998"/>
      <c r="P998" s="25"/>
      <c r="Q998" s="25"/>
      <c r="R998" s="25"/>
    </row>
    <row r="999" spans="1:18" s="33" customFormat="1">
      <c r="A999"/>
      <c r="B999" s="41"/>
      <c r="C999"/>
      <c r="D999"/>
      <c r="E999" s="50"/>
      <c r="F999" s="50"/>
      <c r="G999" s="50"/>
      <c r="H999"/>
      <c r="I999" s="47"/>
      <c r="J999"/>
      <c r="K999"/>
      <c r="L999"/>
      <c r="M999"/>
      <c r="P999" s="25"/>
      <c r="Q999" s="25"/>
      <c r="R999" s="25"/>
    </row>
    <row r="1000" spans="1:18" s="33" customFormat="1">
      <c r="A1000"/>
      <c r="B1000" s="41"/>
      <c r="C1000"/>
      <c r="D1000"/>
      <c r="E1000" s="50"/>
      <c r="F1000" s="50"/>
      <c r="G1000" s="50"/>
      <c r="H1000"/>
      <c r="I1000" s="47"/>
      <c r="J1000"/>
      <c r="K1000"/>
      <c r="L1000"/>
      <c r="M1000"/>
      <c r="P1000" s="25"/>
      <c r="Q1000" s="25"/>
      <c r="R1000" s="25"/>
    </row>
    <row r="1001" spans="1:18" s="33" customFormat="1">
      <c r="A1001"/>
      <c r="B1001" s="41"/>
      <c r="C1001"/>
      <c r="D1001"/>
      <c r="E1001" s="50"/>
      <c r="F1001" s="50"/>
      <c r="G1001" s="50"/>
      <c r="H1001"/>
      <c r="I1001" s="47"/>
      <c r="J1001"/>
      <c r="K1001"/>
      <c r="L1001"/>
      <c r="M1001"/>
      <c r="P1001" s="25"/>
      <c r="Q1001" s="25"/>
      <c r="R1001" s="25"/>
    </row>
    <row r="1002" spans="1:18" s="33" customFormat="1">
      <c r="A1002"/>
      <c r="B1002" s="41"/>
      <c r="C1002"/>
      <c r="D1002"/>
      <c r="E1002" s="50"/>
      <c r="F1002" s="50"/>
      <c r="G1002" s="50"/>
      <c r="H1002"/>
      <c r="I1002" s="47"/>
      <c r="J1002"/>
      <c r="K1002"/>
      <c r="L1002"/>
      <c r="M1002"/>
      <c r="P1002" s="25"/>
      <c r="Q1002" s="25"/>
      <c r="R1002" s="25"/>
    </row>
    <row r="1003" spans="1:18" s="33" customFormat="1">
      <c r="A1003"/>
      <c r="B1003" s="41"/>
      <c r="C1003"/>
      <c r="D1003"/>
      <c r="E1003" s="50"/>
      <c r="F1003" s="50"/>
      <c r="G1003" s="50"/>
      <c r="H1003"/>
      <c r="I1003" s="47"/>
      <c r="J1003"/>
      <c r="K1003"/>
      <c r="L1003"/>
      <c r="M1003"/>
      <c r="P1003" s="25"/>
      <c r="Q1003" s="25"/>
      <c r="R1003" s="25"/>
    </row>
    <row r="1004" spans="1:18" s="33" customFormat="1">
      <c r="A1004"/>
      <c r="B1004" s="41"/>
      <c r="C1004"/>
      <c r="D1004"/>
      <c r="E1004" s="50"/>
      <c r="F1004" s="50"/>
      <c r="G1004" s="50"/>
      <c r="H1004"/>
      <c r="I1004" s="47"/>
      <c r="J1004"/>
      <c r="K1004"/>
      <c r="L1004"/>
      <c r="M1004"/>
      <c r="P1004" s="25"/>
      <c r="Q1004" s="25"/>
      <c r="R1004" s="25"/>
    </row>
    <row r="1005" spans="1:18" s="33" customFormat="1">
      <c r="A1005"/>
      <c r="B1005" s="41"/>
      <c r="C1005"/>
      <c r="D1005"/>
      <c r="E1005" s="50"/>
      <c r="F1005" s="50"/>
      <c r="G1005" s="50"/>
      <c r="H1005"/>
      <c r="I1005" s="47"/>
      <c r="J1005"/>
      <c r="K1005"/>
      <c r="L1005"/>
      <c r="M1005"/>
      <c r="P1005" s="25"/>
      <c r="Q1005" s="25"/>
      <c r="R1005" s="25"/>
    </row>
    <row r="1006" spans="1:18" s="33" customFormat="1">
      <c r="A1006"/>
      <c r="B1006" s="41"/>
      <c r="C1006"/>
      <c r="D1006"/>
      <c r="E1006" s="50"/>
      <c r="F1006" s="50"/>
      <c r="G1006" s="50"/>
      <c r="H1006"/>
      <c r="I1006" s="47"/>
      <c r="J1006"/>
      <c r="K1006"/>
      <c r="L1006"/>
      <c r="M1006"/>
      <c r="P1006" s="25"/>
      <c r="Q1006" s="25"/>
      <c r="R1006" s="25"/>
    </row>
    <row r="1007" spans="1:18" s="33" customFormat="1">
      <c r="A1007"/>
      <c r="B1007" s="41"/>
      <c r="C1007"/>
      <c r="D1007"/>
      <c r="E1007" s="50"/>
      <c r="F1007" s="50"/>
      <c r="G1007" s="50"/>
      <c r="H1007"/>
      <c r="I1007" s="47"/>
      <c r="J1007"/>
      <c r="K1007"/>
      <c r="L1007"/>
      <c r="M1007"/>
      <c r="P1007" s="25"/>
      <c r="Q1007" s="25"/>
      <c r="R1007" s="25"/>
    </row>
    <row r="1008" spans="1:18" s="33" customFormat="1">
      <c r="A1008"/>
      <c r="B1008" s="41"/>
      <c r="C1008"/>
      <c r="D1008"/>
      <c r="E1008" s="50"/>
      <c r="F1008" s="50"/>
      <c r="G1008" s="50"/>
      <c r="H1008"/>
      <c r="I1008" s="47"/>
      <c r="J1008"/>
      <c r="K1008"/>
      <c r="L1008"/>
      <c r="M1008"/>
      <c r="P1008" s="25"/>
      <c r="Q1008" s="25"/>
      <c r="R1008" s="25"/>
    </row>
    <row r="1009" spans="1:18" s="33" customFormat="1">
      <c r="A1009"/>
      <c r="B1009" s="41"/>
      <c r="C1009"/>
      <c r="D1009"/>
      <c r="E1009" s="50"/>
      <c r="F1009" s="50"/>
      <c r="G1009" s="50"/>
      <c r="H1009"/>
      <c r="I1009" s="47"/>
      <c r="J1009"/>
      <c r="K1009"/>
      <c r="L1009"/>
      <c r="M1009"/>
      <c r="P1009" s="25"/>
      <c r="Q1009" s="25"/>
      <c r="R1009" s="25"/>
    </row>
    <row r="1010" spans="1:18" s="33" customFormat="1">
      <c r="A1010"/>
      <c r="B1010" s="41"/>
      <c r="C1010"/>
      <c r="D1010"/>
      <c r="E1010" s="50"/>
      <c r="F1010" s="50"/>
      <c r="G1010" s="50"/>
      <c r="H1010"/>
      <c r="I1010" s="47"/>
      <c r="J1010"/>
      <c r="K1010"/>
      <c r="L1010"/>
      <c r="M1010"/>
      <c r="P1010" s="25"/>
      <c r="Q1010" s="25"/>
      <c r="R1010" s="25"/>
    </row>
    <row r="1011" spans="1:18" s="33" customFormat="1">
      <c r="A1011"/>
      <c r="B1011" s="41"/>
      <c r="C1011"/>
      <c r="D1011"/>
      <c r="E1011" s="50"/>
      <c r="F1011" s="50"/>
      <c r="G1011" s="50"/>
      <c r="H1011"/>
      <c r="I1011" s="47"/>
      <c r="J1011"/>
      <c r="K1011"/>
      <c r="L1011"/>
      <c r="M1011"/>
      <c r="P1011" s="25"/>
      <c r="Q1011" s="25"/>
      <c r="R1011" s="25"/>
    </row>
    <row r="1012" spans="1:18" s="33" customFormat="1">
      <c r="A1012"/>
      <c r="B1012" s="41"/>
      <c r="C1012"/>
      <c r="D1012"/>
      <c r="E1012" s="50"/>
      <c r="F1012" s="50"/>
      <c r="G1012" s="50"/>
      <c r="H1012"/>
      <c r="I1012" s="47"/>
      <c r="J1012"/>
      <c r="K1012"/>
      <c r="L1012"/>
      <c r="M1012"/>
      <c r="P1012" s="25"/>
      <c r="Q1012" s="25"/>
      <c r="R1012" s="25"/>
    </row>
    <row r="1013" spans="1:18" s="33" customFormat="1">
      <c r="A1013"/>
      <c r="B1013" s="41"/>
      <c r="C1013"/>
      <c r="D1013"/>
      <c r="E1013" s="50"/>
      <c r="F1013" s="50"/>
      <c r="G1013" s="50"/>
      <c r="H1013"/>
      <c r="I1013" s="47"/>
      <c r="J1013"/>
      <c r="K1013"/>
      <c r="L1013"/>
      <c r="M1013"/>
      <c r="P1013" s="25"/>
      <c r="Q1013" s="25"/>
      <c r="R1013" s="25"/>
    </row>
    <row r="1014" spans="1:18" s="33" customFormat="1">
      <c r="A1014"/>
      <c r="B1014" s="41"/>
      <c r="C1014"/>
      <c r="D1014"/>
      <c r="E1014" s="50"/>
      <c r="F1014" s="50"/>
      <c r="G1014" s="50"/>
      <c r="H1014"/>
      <c r="I1014" s="47"/>
      <c r="J1014"/>
      <c r="K1014"/>
      <c r="L1014"/>
      <c r="M1014"/>
      <c r="P1014" s="25"/>
      <c r="Q1014" s="25"/>
      <c r="R1014" s="25"/>
    </row>
    <row r="1015" spans="1:18" s="33" customFormat="1">
      <c r="A1015"/>
      <c r="B1015" s="41"/>
      <c r="C1015"/>
      <c r="D1015"/>
      <c r="E1015" s="50"/>
      <c r="F1015" s="50"/>
      <c r="G1015" s="50"/>
      <c r="H1015"/>
      <c r="I1015" s="47"/>
      <c r="J1015"/>
      <c r="K1015"/>
      <c r="L1015"/>
      <c r="M1015"/>
      <c r="P1015" s="25"/>
      <c r="Q1015" s="25"/>
      <c r="R1015" s="25"/>
    </row>
    <row r="1016" spans="1:18" s="33" customFormat="1">
      <c r="A1016"/>
      <c r="B1016" s="41"/>
      <c r="C1016"/>
      <c r="D1016"/>
      <c r="E1016" s="50"/>
      <c r="F1016" s="50"/>
      <c r="G1016" s="50"/>
      <c r="H1016"/>
      <c r="I1016" s="47"/>
      <c r="J1016"/>
      <c r="K1016"/>
      <c r="L1016"/>
      <c r="M1016"/>
      <c r="P1016" s="25"/>
      <c r="Q1016" s="25"/>
      <c r="R1016" s="25"/>
    </row>
    <row r="1017" spans="1:18" s="33" customFormat="1">
      <c r="A1017"/>
      <c r="B1017" s="41"/>
      <c r="C1017"/>
      <c r="D1017"/>
      <c r="E1017" s="50"/>
      <c r="F1017" s="50"/>
      <c r="G1017" s="50"/>
      <c r="H1017"/>
      <c r="I1017" s="47"/>
      <c r="J1017"/>
      <c r="K1017"/>
      <c r="L1017"/>
      <c r="M1017"/>
      <c r="P1017" s="25"/>
      <c r="Q1017" s="25"/>
      <c r="R1017" s="25"/>
    </row>
    <row r="1018" spans="1:18" s="33" customFormat="1">
      <c r="A1018"/>
      <c r="B1018" s="41"/>
      <c r="C1018"/>
      <c r="D1018"/>
      <c r="E1018" s="50"/>
      <c r="F1018" s="50"/>
      <c r="G1018" s="50"/>
      <c r="H1018"/>
      <c r="I1018" s="47"/>
      <c r="J1018"/>
      <c r="K1018"/>
      <c r="L1018"/>
      <c r="M1018"/>
      <c r="P1018" s="25"/>
      <c r="Q1018" s="25"/>
      <c r="R1018" s="25"/>
    </row>
    <row r="1019" spans="1:18" s="33" customFormat="1">
      <c r="A1019"/>
      <c r="B1019" s="41"/>
      <c r="C1019"/>
      <c r="D1019"/>
      <c r="E1019" s="50"/>
      <c r="F1019" s="50"/>
      <c r="G1019" s="50"/>
      <c r="H1019"/>
      <c r="I1019" s="47"/>
      <c r="J1019"/>
      <c r="K1019"/>
      <c r="L1019"/>
      <c r="M1019"/>
      <c r="P1019" s="25"/>
      <c r="Q1019" s="25"/>
      <c r="R1019" s="25"/>
    </row>
    <row r="1020" spans="1:18" s="33" customFormat="1">
      <c r="A1020"/>
      <c r="B1020" s="41"/>
      <c r="C1020"/>
      <c r="D1020"/>
      <c r="E1020" s="50"/>
      <c r="F1020" s="50"/>
      <c r="G1020" s="50"/>
      <c r="H1020"/>
      <c r="I1020" s="47"/>
      <c r="J1020"/>
      <c r="K1020"/>
      <c r="L1020"/>
      <c r="M1020"/>
      <c r="P1020" s="25"/>
      <c r="Q1020" s="25"/>
      <c r="R1020" s="25"/>
    </row>
    <row r="1021" spans="1:18" s="33" customFormat="1">
      <c r="A1021"/>
      <c r="B1021" s="41"/>
      <c r="C1021"/>
      <c r="D1021"/>
      <c r="E1021" s="50"/>
      <c r="F1021" s="50"/>
      <c r="G1021" s="50"/>
      <c r="H1021"/>
      <c r="I1021" s="47"/>
      <c r="J1021"/>
      <c r="K1021"/>
      <c r="L1021"/>
      <c r="M1021"/>
      <c r="P1021" s="25"/>
      <c r="Q1021" s="25"/>
      <c r="R1021" s="25"/>
    </row>
    <row r="1022" spans="1:18" s="33" customFormat="1">
      <c r="A1022"/>
      <c r="B1022" s="41"/>
      <c r="C1022"/>
      <c r="D1022"/>
      <c r="E1022" s="50"/>
      <c r="F1022" s="50"/>
      <c r="G1022" s="50"/>
      <c r="H1022"/>
      <c r="I1022" s="47"/>
      <c r="J1022"/>
      <c r="K1022"/>
      <c r="L1022"/>
      <c r="M1022"/>
      <c r="P1022" s="25"/>
      <c r="Q1022" s="25"/>
      <c r="R1022" s="25"/>
    </row>
    <row r="1023" spans="1:18" s="33" customFormat="1">
      <c r="A1023"/>
      <c r="B1023" s="41"/>
      <c r="C1023"/>
      <c r="D1023"/>
      <c r="E1023" s="50"/>
      <c r="F1023" s="50"/>
      <c r="G1023" s="50"/>
      <c r="H1023"/>
      <c r="I1023" s="47"/>
      <c r="J1023"/>
      <c r="K1023"/>
      <c r="L1023"/>
      <c r="M1023"/>
      <c r="P1023" s="25"/>
      <c r="Q1023" s="25"/>
      <c r="R1023" s="25"/>
    </row>
    <row r="1024" spans="1:18" s="33" customFormat="1">
      <c r="A1024"/>
      <c r="B1024" s="41"/>
      <c r="C1024"/>
      <c r="D1024"/>
      <c r="E1024" s="50"/>
      <c r="F1024" s="50"/>
      <c r="G1024" s="50"/>
      <c r="H1024"/>
      <c r="I1024" s="47"/>
      <c r="J1024"/>
      <c r="K1024"/>
      <c r="L1024"/>
      <c r="M1024"/>
      <c r="P1024" s="25"/>
      <c r="Q1024" s="25"/>
      <c r="R1024" s="25"/>
    </row>
    <row r="1025" spans="1:18" s="33" customFormat="1">
      <c r="A1025"/>
      <c r="B1025" s="41"/>
      <c r="C1025"/>
      <c r="D1025"/>
      <c r="E1025" s="50"/>
      <c r="F1025" s="50"/>
      <c r="G1025" s="50"/>
      <c r="H1025"/>
      <c r="I1025" s="47"/>
      <c r="J1025"/>
      <c r="K1025"/>
      <c r="L1025"/>
      <c r="M1025"/>
      <c r="P1025" s="25"/>
      <c r="Q1025" s="25"/>
      <c r="R1025" s="25"/>
    </row>
    <row r="1026" spans="1:18" s="33" customFormat="1">
      <c r="A1026"/>
      <c r="B1026" s="41"/>
      <c r="C1026"/>
      <c r="D1026"/>
      <c r="E1026" s="50"/>
      <c r="F1026" s="50"/>
      <c r="G1026" s="50"/>
      <c r="H1026"/>
      <c r="I1026" s="47"/>
      <c r="J1026"/>
      <c r="K1026"/>
      <c r="L1026"/>
      <c r="M1026"/>
      <c r="P1026" s="25"/>
      <c r="Q1026" s="25"/>
      <c r="R1026" s="25"/>
    </row>
    <row r="1027" spans="1:18" s="33" customFormat="1">
      <c r="A1027"/>
      <c r="B1027" s="41"/>
      <c r="C1027"/>
      <c r="D1027"/>
      <c r="E1027" s="50"/>
      <c r="F1027" s="50"/>
      <c r="G1027" s="50"/>
      <c r="H1027"/>
      <c r="I1027" s="47"/>
      <c r="J1027"/>
      <c r="K1027"/>
      <c r="L1027"/>
      <c r="M1027"/>
      <c r="P1027" s="25"/>
      <c r="Q1027" s="25"/>
      <c r="R1027" s="25"/>
    </row>
    <row r="1028" spans="1:18" s="33" customFormat="1">
      <c r="A1028"/>
      <c r="B1028" s="41"/>
      <c r="C1028"/>
      <c r="D1028"/>
      <c r="E1028" s="50"/>
      <c r="F1028" s="50"/>
      <c r="G1028" s="50"/>
      <c r="H1028"/>
      <c r="I1028" s="47"/>
      <c r="J1028"/>
      <c r="K1028"/>
      <c r="L1028"/>
      <c r="M1028"/>
      <c r="P1028" s="25"/>
      <c r="Q1028" s="25"/>
      <c r="R1028" s="25"/>
    </row>
    <row r="1029" spans="1:18" s="33" customFormat="1">
      <c r="A1029"/>
      <c r="B1029" s="41"/>
      <c r="C1029"/>
      <c r="D1029"/>
      <c r="E1029" s="50"/>
      <c r="F1029" s="50"/>
      <c r="G1029" s="50"/>
      <c r="H1029"/>
      <c r="I1029" s="47"/>
      <c r="J1029"/>
      <c r="K1029"/>
      <c r="L1029"/>
      <c r="M1029"/>
      <c r="P1029" s="25"/>
      <c r="Q1029" s="25"/>
      <c r="R1029" s="25"/>
    </row>
    <row r="1030" spans="1:18" s="33" customFormat="1">
      <c r="A1030"/>
      <c r="B1030" s="41"/>
      <c r="C1030"/>
      <c r="D1030"/>
      <c r="E1030" s="50"/>
      <c r="F1030" s="50"/>
      <c r="G1030" s="50"/>
      <c r="H1030"/>
      <c r="I1030" s="47"/>
      <c r="J1030"/>
      <c r="K1030"/>
      <c r="L1030"/>
      <c r="M1030"/>
      <c r="P1030" s="25"/>
      <c r="Q1030" s="25"/>
      <c r="R1030" s="25"/>
    </row>
    <row r="1031" spans="1:18" s="33" customFormat="1">
      <c r="A1031"/>
      <c r="B1031" s="41"/>
      <c r="C1031"/>
      <c r="D1031"/>
      <c r="E1031" s="50"/>
      <c r="F1031" s="50"/>
      <c r="G1031" s="50"/>
      <c r="H1031"/>
      <c r="I1031" s="47"/>
      <c r="J1031"/>
      <c r="K1031"/>
      <c r="L1031"/>
      <c r="M1031"/>
      <c r="P1031" s="25"/>
      <c r="Q1031" s="25"/>
      <c r="R1031" s="25"/>
    </row>
    <row r="1032" spans="1:18" s="33" customFormat="1">
      <c r="A1032"/>
      <c r="B1032" s="41"/>
      <c r="C1032"/>
      <c r="D1032"/>
      <c r="E1032" s="50"/>
      <c r="F1032" s="50"/>
      <c r="G1032" s="50"/>
      <c r="H1032"/>
      <c r="I1032" s="47"/>
      <c r="J1032"/>
      <c r="K1032"/>
      <c r="L1032"/>
      <c r="M1032"/>
      <c r="P1032" s="25"/>
      <c r="Q1032" s="25"/>
      <c r="R1032" s="25"/>
    </row>
    <row r="1033" spans="1:18" s="33" customFormat="1">
      <c r="A1033"/>
      <c r="B1033" s="41"/>
      <c r="C1033"/>
      <c r="D1033"/>
      <c r="E1033" s="50"/>
      <c r="F1033" s="50"/>
      <c r="G1033" s="50"/>
      <c r="H1033"/>
      <c r="I1033" s="47"/>
      <c r="J1033"/>
      <c r="K1033"/>
      <c r="L1033"/>
      <c r="M1033"/>
      <c r="P1033" s="25"/>
      <c r="Q1033" s="25"/>
      <c r="R1033" s="25"/>
    </row>
    <row r="1034" spans="1:18" s="33" customFormat="1">
      <c r="A1034"/>
      <c r="B1034" s="41"/>
      <c r="C1034"/>
      <c r="D1034"/>
      <c r="E1034" s="50"/>
      <c r="F1034" s="50"/>
      <c r="G1034" s="50"/>
      <c r="H1034"/>
      <c r="I1034" s="47"/>
      <c r="J1034"/>
      <c r="K1034"/>
      <c r="L1034"/>
      <c r="M1034"/>
      <c r="P1034" s="25"/>
      <c r="Q1034" s="25"/>
      <c r="R1034" s="25"/>
    </row>
    <row r="1035" spans="1:18" s="33" customFormat="1">
      <c r="A1035"/>
      <c r="B1035" s="41"/>
      <c r="C1035"/>
      <c r="D1035"/>
      <c r="E1035" s="50"/>
      <c r="F1035" s="50"/>
      <c r="G1035" s="50"/>
      <c r="H1035"/>
      <c r="I1035" s="47"/>
      <c r="J1035"/>
      <c r="K1035"/>
      <c r="L1035"/>
      <c r="M1035"/>
      <c r="P1035" s="25"/>
      <c r="Q1035" s="25"/>
      <c r="R1035" s="25"/>
    </row>
    <row r="1036" spans="1:18" s="33" customFormat="1">
      <c r="A1036"/>
      <c r="B1036" s="41"/>
      <c r="C1036"/>
      <c r="D1036"/>
      <c r="E1036" s="50"/>
      <c r="F1036" s="50"/>
      <c r="G1036" s="50"/>
      <c r="H1036"/>
      <c r="I1036" s="47"/>
      <c r="J1036"/>
      <c r="K1036"/>
      <c r="L1036"/>
      <c r="M1036"/>
      <c r="P1036" s="25"/>
      <c r="Q1036" s="25"/>
      <c r="R1036" s="25"/>
    </row>
    <row r="1037" spans="1:18" s="33" customFormat="1">
      <c r="A1037"/>
      <c r="B1037" s="41"/>
      <c r="C1037"/>
      <c r="D1037"/>
      <c r="E1037" s="50"/>
      <c r="F1037" s="50"/>
      <c r="G1037" s="50"/>
      <c r="H1037"/>
      <c r="I1037" s="47"/>
      <c r="J1037"/>
      <c r="K1037"/>
      <c r="L1037"/>
      <c r="M1037"/>
      <c r="P1037" s="25"/>
      <c r="Q1037" s="25"/>
      <c r="R1037" s="25"/>
    </row>
    <row r="1038" spans="1:18" s="33" customFormat="1">
      <c r="A1038"/>
      <c r="B1038" s="41"/>
      <c r="C1038"/>
      <c r="D1038"/>
      <c r="E1038" s="50"/>
      <c r="F1038" s="50"/>
      <c r="G1038" s="50"/>
      <c r="H1038"/>
      <c r="I1038" s="47"/>
      <c r="J1038"/>
      <c r="K1038"/>
      <c r="L1038"/>
      <c r="M1038"/>
      <c r="P1038" s="25"/>
      <c r="Q1038" s="25"/>
      <c r="R1038" s="25"/>
    </row>
    <row r="1039" spans="1:18" s="33" customFormat="1">
      <c r="A1039"/>
      <c r="B1039" s="41"/>
      <c r="C1039"/>
      <c r="D1039"/>
      <c r="E1039" s="50"/>
      <c r="F1039" s="50"/>
      <c r="G1039" s="50"/>
      <c r="H1039"/>
      <c r="I1039" s="47"/>
      <c r="J1039"/>
      <c r="K1039"/>
      <c r="L1039"/>
      <c r="M1039"/>
      <c r="P1039" s="25"/>
      <c r="Q1039" s="25"/>
      <c r="R1039" s="25"/>
    </row>
    <row r="1040" spans="1:18" s="33" customFormat="1">
      <c r="A1040"/>
      <c r="B1040" s="41"/>
      <c r="C1040"/>
      <c r="D1040"/>
      <c r="E1040" s="50"/>
      <c r="F1040" s="50"/>
      <c r="G1040" s="50"/>
      <c r="H1040"/>
      <c r="I1040" s="47"/>
      <c r="J1040"/>
      <c r="K1040"/>
      <c r="L1040"/>
      <c r="M1040"/>
      <c r="P1040" s="25"/>
      <c r="Q1040" s="25"/>
      <c r="R1040" s="25"/>
    </row>
    <row r="1041" spans="1:18" s="33" customFormat="1">
      <c r="A1041"/>
      <c r="B1041" s="41"/>
      <c r="C1041"/>
      <c r="D1041"/>
      <c r="E1041" s="50"/>
      <c r="F1041" s="50"/>
      <c r="G1041" s="50"/>
      <c r="H1041"/>
      <c r="I1041" s="47"/>
      <c r="J1041"/>
      <c r="K1041"/>
      <c r="L1041"/>
      <c r="M1041"/>
      <c r="P1041" s="25"/>
      <c r="Q1041" s="25"/>
      <c r="R1041" s="25"/>
    </row>
    <row r="1042" spans="1:18" s="33" customFormat="1">
      <c r="A1042"/>
      <c r="B1042" s="41"/>
      <c r="C1042"/>
      <c r="D1042"/>
      <c r="E1042" s="50"/>
      <c r="F1042" s="50"/>
      <c r="G1042" s="50"/>
      <c r="H1042"/>
      <c r="I1042" s="47"/>
      <c r="J1042"/>
      <c r="K1042"/>
      <c r="L1042"/>
      <c r="M1042"/>
      <c r="P1042" s="25"/>
      <c r="Q1042" s="25"/>
      <c r="R1042" s="25"/>
    </row>
    <row r="1043" spans="1:18" s="33" customFormat="1">
      <c r="A1043"/>
      <c r="B1043" s="41"/>
      <c r="C1043"/>
      <c r="D1043"/>
      <c r="E1043" s="50"/>
      <c r="F1043" s="50"/>
      <c r="G1043" s="50"/>
      <c r="H1043"/>
      <c r="I1043" s="47"/>
      <c r="J1043"/>
      <c r="K1043"/>
      <c r="L1043"/>
      <c r="M1043"/>
      <c r="P1043" s="25"/>
      <c r="Q1043" s="25"/>
      <c r="R1043" s="25"/>
    </row>
    <row r="1044" spans="1:18" s="33" customFormat="1">
      <c r="A1044"/>
      <c r="B1044" s="41"/>
      <c r="C1044"/>
      <c r="D1044"/>
      <c r="E1044" s="50"/>
      <c r="F1044" s="50"/>
      <c r="G1044" s="50"/>
      <c r="H1044"/>
      <c r="I1044" s="47"/>
      <c r="J1044"/>
      <c r="K1044"/>
      <c r="L1044"/>
      <c r="M1044"/>
      <c r="P1044" s="25"/>
      <c r="Q1044" s="25"/>
      <c r="R1044" s="25"/>
    </row>
    <row r="1045" spans="1:18" s="33" customFormat="1">
      <c r="A1045"/>
      <c r="B1045" s="41"/>
      <c r="C1045"/>
      <c r="D1045"/>
      <c r="E1045" s="50"/>
      <c r="F1045" s="50"/>
      <c r="G1045" s="50"/>
      <c r="H1045"/>
      <c r="I1045" s="47"/>
      <c r="J1045"/>
      <c r="K1045"/>
      <c r="L1045"/>
      <c r="M1045"/>
      <c r="P1045" s="25"/>
      <c r="Q1045" s="25"/>
      <c r="R1045" s="25"/>
    </row>
    <row r="1046" spans="1:18" s="33" customFormat="1">
      <c r="A1046"/>
      <c r="B1046" s="41"/>
      <c r="C1046"/>
      <c r="D1046"/>
      <c r="E1046" s="50"/>
      <c r="F1046" s="50"/>
      <c r="G1046" s="50"/>
      <c r="H1046"/>
      <c r="I1046" s="47"/>
      <c r="J1046"/>
      <c r="K1046"/>
      <c r="L1046"/>
      <c r="M1046"/>
      <c r="P1046" s="25"/>
      <c r="Q1046" s="25"/>
      <c r="R1046" s="25"/>
    </row>
    <row r="1047" spans="1:18" s="33" customFormat="1">
      <c r="A1047"/>
      <c r="B1047" s="41"/>
      <c r="C1047"/>
      <c r="D1047"/>
      <c r="E1047" s="50"/>
      <c r="F1047" s="50"/>
      <c r="G1047" s="50"/>
      <c r="H1047"/>
      <c r="I1047" s="47"/>
      <c r="J1047"/>
      <c r="K1047"/>
      <c r="L1047"/>
      <c r="M1047"/>
      <c r="P1047" s="25"/>
      <c r="Q1047" s="25"/>
      <c r="R1047" s="25"/>
    </row>
    <row r="1048" spans="1:18" s="33" customFormat="1">
      <c r="A1048"/>
      <c r="B1048" s="41"/>
      <c r="C1048"/>
      <c r="D1048"/>
      <c r="E1048" s="50"/>
      <c r="F1048" s="50"/>
      <c r="G1048" s="50"/>
      <c r="H1048"/>
      <c r="I1048" s="47"/>
      <c r="J1048"/>
      <c r="K1048"/>
      <c r="L1048"/>
      <c r="M1048"/>
      <c r="P1048" s="25"/>
      <c r="Q1048" s="25"/>
      <c r="R1048" s="25"/>
    </row>
    <row r="1049" spans="1:18" s="33" customFormat="1">
      <c r="A1049"/>
      <c r="B1049" s="41"/>
      <c r="C1049"/>
      <c r="D1049"/>
      <c r="E1049" s="50"/>
      <c r="F1049" s="50"/>
      <c r="G1049" s="50"/>
      <c r="H1049"/>
      <c r="I1049" s="47"/>
      <c r="J1049"/>
      <c r="K1049"/>
      <c r="L1049"/>
      <c r="M1049"/>
      <c r="P1049" s="25"/>
      <c r="Q1049" s="25"/>
      <c r="R1049" s="25"/>
    </row>
    <row r="1050" spans="1:18" s="33" customFormat="1">
      <c r="A1050"/>
      <c r="B1050" s="41"/>
      <c r="C1050"/>
      <c r="D1050"/>
      <c r="E1050" s="50"/>
      <c r="F1050" s="50"/>
      <c r="G1050" s="50"/>
      <c r="H1050"/>
      <c r="I1050" s="47"/>
      <c r="J1050"/>
      <c r="K1050"/>
      <c r="L1050"/>
      <c r="M1050"/>
      <c r="P1050" s="25"/>
      <c r="Q1050" s="25"/>
      <c r="R1050" s="25"/>
    </row>
    <row r="1051" spans="1:18" s="33" customFormat="1">
      <c r="A1051"/>
      <c r="B1051" s="41"/>
      <c r="C1051"/>
      <c r="D1051"/>
      <c r="E1051" s="50"/>
      <c r="F1051" s="50"/>
      <c r="G1051" s="50"/>
      <c r="H1051"/>
      <c r="I1051" s="47"/>
      <c r="J1051"/>
      <c r="K1051"/>
      <c r="L1051"/>
      <c r="M1051"/>
      <c r="P1051" s="25"/>
      <c r="Q1051" s="25"/>
      <c r="R1051" s="25"/>
    </row>
    <row r="1052" spans="1:18" s="33" customFormat="1">
      <c r="A1052"/>
      <c r="B1052" s="41"/>
      <c r="C1052"/>
      <c r="D1052"/>
      <c r="E1052" s="50"/>
      <c r="F1052" s="50"/>
      <c r="G1052" s="50"/>
      <c r="H1052"/>
      <c r="I1052" s="47"/>
      <c r="J1052"/>
      <c r="K1052"/>
      <c r="L1052"/>
      <c r="M1052"/>
      <c r="P1052" s="25"/>
      <c r="Q1052" s="25"/>
      <c r="R1052" s="25"/>
    </row>
    <row r="1053" spans="1:18" s="33" customFormat="1">
      <c r="A1053"/>
      <c r="B1053" s="41"/>
      <c r="C1053"/>
      <c r="D1053"/>
      <c r="E1053" s="50"/>
      <c r="F1053" s="50"/>
      <c r="G1053" s="50"/>
      <c r="H1053"/>
      <c r="I1053" s="47"/>
      <c r="J1053"/>
      <c r="K1053"/>
      <c r="L1053"/>
      <c r="M1053"/>
      <c r="P1053" s="25"/>
      <c r="Q1053" s="25"/>
      <c r="R1053" s="25"/>
    </row>
    <row r="1054" spans="1:18" s="33" customFormat="1">
      <c r="A1054"/>
      <c r="B1054" s="41"/>
      <c r="C1054"/>
      <c r="D1054"/>
      <c r="E1054" s="50"/>
      <c r="F1054" s="50"/>
      <c r="G1054" s="50"/>
      <c r="H1054"/>
      <c r="I1054" s="47"/>
      <c r="J1054"/>
      <c r="K1054"/>
      <c r="L1054"/>
      <c r="M1054"/>
      <c r="P1054" s="25"/>
      <c r="Q1054" s="25"/>
      <c r="R1054" s="25"/>
    </row>
    <row r="1055" spans="1:18" s="33" customFormat="1">
      <c r="A1055"/>
      <c r="B1055" s="41"/>
      <c r="C1055"/>
      <c r="D1055"/>
      <c r="E1055" s="50"/>
      <c r="F1055" s="50"/>
      <c r="G1055" s="50"/>
      <c r="H1055"/>
      <c r="I1055" s="47"/>
      <c r="J1055"/>
      <c r="K1055"/>
      <c r="L1055"/>
      <c r="M1055"/>
      <c r="P1055" s="25"/>
      <c r="Q1055" s="25"/>
      <c r="R1055" s="25"/>
    </row>
    <row r="1056" spans="1:18" s="33" customFormat="1">
      <c r="A1056"/>
      <c r="B1056" s="41"/>
      <c r="C1056"/>
      <c r="D1056"/>
      <c r="E1056" s="50"/>
      <c r="F1056" s="50"/>
      <c r="G1056" s="50"/>
      <c r="H1056"/>
      <c r="I1056" s="47"/>
      <c r="J1056"/>
      <c r="K1056"/>
      <c r="L1056"/>
      <c r="M1056"/>
      <c r="P1056" s="25"/>
      <c r="Q1056" s="25"/>
      <c r="R1056" s="25"/>
    </row>
    <row r="1057" spans="1:18" s="33" customFormat="1">
      <c r="A1057"/>
      <c r="B1057" s="41"/>
      <c r="C1057"/>
      <c r="D1057"/>
      <c r="E1057" s="50"/>
      <c r="F1057" s="50"/>
      <c r="G1057" s="50"/>
      <c r="H1057"/>
      <c r="I1057" s="47"/>
      <c r="J1057"/>
      <c r="K1057"/>
      <c r="L1057"/>
      <c r="M1057"/>
      <c r="P1057" s="25"/>
      <c r="Q1057" s="25"/>
      <c r="R1057" s="25"/>
    </row>
    <row r="1058" spans="1:18" s="33" customFormat="1">
      <c r="A1058"/>
      <c r="B1058" s="41"/>
      <c r="C1058"/>
      <c r="D1058"/>
      <c r="E1058" s="50"/>
      <c r="F1058" s="50"/>
      <c r="G1058" s="50"/>
      <c r="H1058"/>
      <c r="I1058" s="47"/>
      <c r="J1058"/>
      <c r="K1058"/>
      <c r="L1058"/>
      <c r="M1058"/>
      <c r="P1058" s="25"/>
      <c r="Q1058" s="25"/>
      <c r="R1058" s="25"/>
    </row>
    <row r="1059" spans="1:18" s="33" customFormat="1">
      <c r="A1059"/>
      <c r="B1059" s="41"/>
      <c r="C1059"/>
      <c r="D1059"/>
      <c r="E1059" s="50"/>
      <c r="F1059" s="50"/>
      <c r="G1059" s="50"/>
      <c r="H1059"/>
      <c r="I1059" s="47"/>
      <c r="J1059"/>
      <c r="K1059"/>
      <c r="L1059"/>
      <c r="M1059"/>
      <c r="P1059" s="25"/>
      <c r="Q1059" s="25"/>
      <c r="R1059" s="25"/>
    </row>
    <row r="1060" spans="1:18" s="33" customFormat="1">
      <c r="A1060"/>
      <c r="B1060" s="41"/>
      <c r="C1060"/>
      <c r="D1060"/>
      <c r="E1060" s="50"/>
      <c r="F1060" s="50"/>
      <c r="G1060" s="50"/>
      <c r="H1060"/>
      <c r="I1060" s="47"/>
      <c r="J1060"/>
      <c r="K1060"/>
      <c r="L1060"/>
      <c r="M1060"/>
      <c r="P1060" s="25"/>
      <c r="Q1060" s="25"/>
      <c r="R1060" s="25"/>
    </row>
    <row r="1061" spans="1:18" s="33" customFormat="1">
      <c r="A1061"/>
      <c r="B1061" s="41"/>
      <c r="C1061"/>
      <c r="D1061"/>
      <c r="E1061" s="50"/>
      <c r="F1061" s="50"/>
      <c r="G1061" s="50"/>
      <c r="H1061"/>
      <c r="I1061" s="47"/>
      <c r="J1061"/>
      <c r="K1061"/>
      <c r="L1061"/>
      <c r="M1061"/>
      <c r="P1061" s="25"/>
      <c r="Q1061" s="25"/>
      <c r="R1061" s="25"/>
    </row>
    <row r="1062" spans="1:18" s="33" customFormat="1">
      <c r="A1062"/>
      <c r="B1062" s="41"/>
      <c r="C1062"/>
      <c r="D1062"/>
      <c r="E1062" s="50"/>
      <c r="F1062" s="50"/>
      <c r="G1062" s="50"/>
      <c r="H1062"/>
      <c r="I1062" s="47"/>
      <c r="J1062"/>
      <c r="K1062"/>
      <c r="L1062"/>
      <c r="M1062"/>
      <c r="P1062" s="25"/>
      <c r="Q1062" s="25"/>
      <c r="R1062" s="25"/>
    </row>
    <row r="1063" spans="1:18" s="33" customFormat="1">
      <c r="A1063"/>
      <c r="B1063" s="41"/>
      <c r="C1063"/>
      <c r="D1063"/>
      <c r="E1063" s="50"/>
      <c r="F1063" s="50"/>
      <c r="G1063" s="50"/>
      <c r="H1063"/>
      <c r="I1063" s="47"/>
      <c r="J1063"/>
      <c r="K1063"/>
      <c r="L1063"/>
      <c r="M1063"/>
      <c r="P1063" s="25"/>
      <c r="Q1063" s="25"/>
      <c r="R1063" s="25"/>
    </row>
    <row r="1064" spans="1:18" s="33" customFormat="1">
      <c r="A1064"/>
      <c r="B1064" s="41"/>
      <c r="C1064"/>
      <c r="D1064"/>
      <c r="E1064" s="50"/>
      <c r="F1064" s="50"/>
      <c r="G1064" s="50"/>
      <c r="H1064"/>
      <c r="I1064" s="47"/>
      <c r="J1064"/>
      <c r="K1064"/>
      <c r="L1064"/>
      <c r="M1064"/>
      <c r="P1064" s="25"/>
      <c r="Q1064" s="25"/>
      <c r="R1064" s="25"/>
    </row>
    <row r="1065" spans="1:18" s="33" customFormat="1">
      <c r="A1065"/>
      <c r="B1065" s="41"/>
      <c r="C1065"/>
      <c r="D1065"/>
      <c r="E1065" s="50"/>
      <c r="F1065" s="50"/>
      <c r="G1065" s="50"/>
      <c r="H1065"/>
      <c r="I1065" s="47"/>
      <c r="J1065"/>
      <c r="K1065"/>
      <c r="L1065"/>
      <c r="M1065"/>
      <c r="P1065" s="25"/>
      <c r="Q1065" s="25"/>
      <c r="R1065" s="25"/>
    </row>
    <row r="1066" spans="1:18" s="33" customFormat="1">
      <c r="A1066"/>
      <c r="B1066" s="41"/>
      <c r="C1066"/>
      <c r="D1066"/>
      <c r="E1066" s="50"/>
      <c r="F1066" s="50"/>
      <c r="G1066" s="50"/>
      <c r="H1066"/>
      <c r="I1066" s="47"/>
      <c r="J1066"/>
      <c r="K1066"/>
      <c r="L1066"/>
      <c r="M1066"/>
      <c r="P1066" s="25"/>
      <c r="Q1066" s="25"/>
      <c r="R1066" s="25"/>
    </row>
    <row r="1067" spans="1:18" s="33" customFormat="1">
      <c r="A1067"/>
      <c r="B1067" s="41"/>
      <c r="C1067"/>
      <c r="D1067"/>
      <c r="E1067" s="50"/>
      <c r="F1067" s="50"/>
      <c r="G1067" s="50"/>
      <c r="H1067"/>
      <c r="I1067" s="47"/>
      <c r="J1067"/>
      <c r="K1067"/>
      <c r="L1067"/>
      <c r="M1067"/>
      <c r="P1067" s="25"/>
      <c r="Q1067" s="25"/>
      <c r="R1067" s="25"/>
    </row>
    <row r="1068" spans="1:18" s="33" customFormat="1">
      <c r="A1068"/>
      <c r="B1068" s="41"/>
      <c r="C1068"/>
      <c r="D1068"/>
      <c r="E1068" s="50"/>
      <c r="F1068" s="50"/>
      <c r="G1068" s="50"/>
      <c r="H1068"/>
      <c r="I1068" s="47"/>
      <c r="J1068"/>
      <c r="K1068"/>
      <c r="L1068"/>
      <c r="M1068"/>
      <c r="P1068" s="25"/>
      <c r="Q1068" s="25"/>
      <c r="R1068" s="25"/>
    </row>
    <row r="1069" spans="1:18" s="33" customFormat="1">
      <c r="A1069"/>
      <c r="B1069" s="41"/>
      <c r="C1069"/>
      <c r="D1069"/>
      <c r="E1069" s="50"/>
      <c r="F1069" s="50"/>
      <c r="G1069" s="50"/>
      <c r="H1069"/>
      <c r="I1069" s="47"/>
      <c r="J1069"/>
      <c r="K1069"/>
      <c r="L1069"/>
      <c r="M1069"/>
      <c r="P1069" s="25"/>
      <c r="Q1069" s="25"/>
      <c r="R1069" s="25"/>
    </row>
    <row r="1070" spans="1:18" s="33" customFormat="1">
      <c r="A1070"/>
      <c r="B1070" s="41"/>
      <c r="C1070"/>
      <c r="D1070"/>
      <c r="E1070" s="50"/>
      <c r="F1070" s="50"/>
      <c r="G1070" s="50"/>
      <c r="H1070"/>
      <c r="I1070" s="47"/>
      <c r="J1070"/>
      <c r="K1070"/>
      <c r="L1070"/>
      <c r="M1070"/>
      <c r="P1070" s="25"/>
      <c r="Q1070" s="25"/>
      <c r="R1070" s="25"/>
    </row>
    <row r="1071" spans="1:18" s="33" customFormat="1">
      <c r="A1071"/>
      <c r="B1071" s="41"/>
      <c r="C1071"/>
      <c r="D1071"/>
      <c r="E1071" s="50"/>
      <c r="F1071" s="50"/>
      <c r="G1071" s="50"/>
      <c r="H1071"/>
      <c r="I1071" s="47"/>
      <c r="J1071"/>
      <c r="K1071"/>
      <c r="L1071"/>
      <c r="M1071"/>
      <c r="P1071" s="25"/>
      <c r="Q1071" s="25"/>
      <c r="R1071" s="25"/>
    </row>
    <row r="1072" spans="1:18" s="33" customFormat="1">
      <c r="A1072"/>
      <c r="B1072" s="41"/>
      <c r="C1072"/>
      <c r="D1072"/>
      <c r="E1072" s="50"/>
      <c r="F1072" s="50"/>
      <c r="G1072" s="50"/>
      <c r="H1072"/>
      <c r="I1072" s="47"/>
      <c r="J1072"/>
      <c r="K1072"/>
      <c r="L1072"/>
      <c r="M1072"/>
      <c r="P1072" s="25"/>
      <c r="Q1072" s="25"/>
      <c r="R1072" s="25"/>
    </row>
    <row r="1073" spans="1:18" s="33" customFormat="1">
      <c r="A1073"/>
      <c r="B1073" s="41"/>
      <c r="C1073"/>
      <c r="D1073"/>
      <c r="E1073" s="50"/>
      <c r="F1073" s="50"/>
      <c r="G1073" s="50"/>
      <c r="H1073"/>
      <c r="I1073" s="47"/>
      <c r="J1073"/>
      <c r="K1073"/>
      <c r="L1073"/>
      <c r="M1073"/>
      <c r="P1073" s="25"/>
      <c r="Q1073" s="25"/>
      <c r="R1073" s="25"/>
    </row>
    <row r="1074" spans="1:18" s="33" customFormat="1">
      <c r="A1074"/>
      <c r="B1074" s="41"/>
      <c r="C1074"/>
      <c r="D1074"/>
      <c r="E1074" s="50"/>
      <c r="F1074" s="50"/>
      <c r="G1074" s="50"/>
      <c r="H1074"/>
      <c r="I1074" s="47"/>
      <c r="J1074"/>
      <c r="K1074"/>
      <c r="L1074"/>
      <c r="M1074"/>
      <c r="P1074" s="25"/>
      <c r="Q1074" s="25"/>
      <c r="R1074" s="25"/>
    </row>
    <row r="1075" spans="1:18" s="33" customFormat="1">
      <c r="A1075"/>
      <c r="B1075" s="41"/>
      <c r="C1075"/>
      <c r="D1075"/>
      <c r="E1075" s="50"/>
      <c r="F1075" s="50"/>
      <c r="G1075" s="50"/>
      <c r="H1075"/>
      <c r="I1075" s="47"/>
      <c r="J1075"/>
      <c r="K1075"/>
      <c r="L1075"/>
      <c r="M1075"/>
      <c r="P1075" s="25"/>
      <c r="Q1075" s="25"/>
      <c r="R1075" s="25"/>
    </row>
    <row r="1076" spans="1:18" s="33" customFormat="1">
      <c r="A1076"/>
      <c r="B1076" s="41"/>
      <c r="C1076"/>
      <c r="D1076"/>
      <c r="E1076" s="50"/>
      <c r="F1076" s="50"/>
      <c r="G1076" s="50"/>
      <c r="H1076"/>
      <c r="I1076" s="47"/>
      <c r="J1076"/>
      <c r="K1076"/>
      <c r="L1076"/>
      <c r="M1076"/>
      <c r="P1076" s="25"/>
      <c r="Q1076" s="25"/>
      <c r="R1076" s="25"/>
    </row>
    <row r="1077" spans="1:18" s="33" customFormat="1">
      <c r="A1077"/>
      <c r="B1077" s="41"/>
      <c r="C1077"/>
      <c r="D1077"/>
      <c r="E1077" s="50"/>
      <c r="F1077" s="50"/>
      <c r="G1077" s="50"/>
      <c r="H1077"/>
      <c r="I1077" s="47"/>
      <c r="J1077"/>
      <c r="K1077"/>
      <c r="L1077"/>
      <c r="M1077"/>
      <c r="P1077" s="25"/>
      <c r="Q1077" s="25"/>
      <c r="R1077" s="25"/>
    </row>
    <row r="1078" spans="1:18" s="33" customFormat="1">
      <c r="A1078"/>
      <c r="B1078" s="41"/>
      <c r="C1078"/>
      <c r="D1078"/>
      <c r="E1078" s="50"/>
      <c r="F1078" s="50"/>
      <c r="G1078" s="50"/>
      <c r="H1078"/>
      <c r="I1078" s="47"/>
      <c r="J1078"/>
      <c r="K1078"/>
      <c r="L1078"/>
      <c r="M1078"/>
      <c r="P1078" s="25"/>
      <c r="Q1078" s="25"/>
      <c r="R1078" s="25"/>
    </row>
    <row r="1079" spans="1:18" s="33" customFormat="1">
      <c r="A1079"/>
      <c r="B1079" s="41"/>
      <c r="C1079"/>
      <c r="D1079"/>
      <c r="E1079" s="50"/>
      <c r="F1079" s="50"/>
      <c r="G1079" s="50"/>
      <c r="H1079"/>
      <c r="I1079" s="47"/>
      <c r="J1079"/>
      <c r="K1079"/>
      <c r="L1079"/>
      <c r="M1079"/>
      <c r="P1079" s="25"/>
      <c r="Q1079" s="25"/>
      <c r="R1079" s="25"/>
    </row>
    <row r="1080" spans="1:18" s="33" customFormat="1">
      <c r="A1080"/>
      <c r="B1080" s="41"/>
      <c r="C1080"/>
      <c r="D1080"/>
      <c r="E1080" s="50"/>
      <c r="F1080" s="50"/>
      <c r="G1080" s="50"/>
      <c r="H1080"/>
      <c r="I1080" s="47"/>
      <c r="J1080"/>
      <c r="K1080"/>
      <c r="L1080"/>
      <c r="M1080"/>
      <c r="P1080" s="25"/>
      <c r="Q1080" s="25"/>
      <c r="R1080" s="25"/>
    </row>
    <row r="1081" spans="1:18" s="33" customFormat="1">
      <c r="A1081"/>
      <c r="B1081" s="41"/>
      <c r="C1081"/>
      <c r="D1081"/>
      <c r="E1081" s="50"/>
      <c r="F1081" s="50"/>
      <c r="G1081" s="50"/>
      <c r="H1081"/>
      <c r="I1081" s="47"/>
      <c r="J1081"/>
      <c r="K1081"/>
      <c r="L1081"/>
      <c r="M1081"/>
      <c r="P1081" s="25"/>
      <c r="Q1081" s="25"/>
      <c r="R1081" s="25"/>
    </row>
    <row r="1082" spans="1:18" s="33" customFormat="1">
      <c r="A1082"/>
      <c r="B1082" s="41"/>
      <c r="C1082"/>
      <c r="D1082"/>
      <c r="E1082" s="50"/>
      <c r="F1082" s="50"/>
      <c r="G1082" s="50"/>
      <c r="H1082"/>
      <c r="I1082" s="47"/>
      <c r="J1082"/>
      <c r="K1082"/>
      <c r="L1082"/>
      <c r="M1082"/>
      <c r="P1082" s="25"/>
      <c r="Q1082" s="25"/>
      <c r="R1082" s="25"/>
    </row>
    <row r="1083" spans="1:18" s="33" customFormat="1">
      <c r="A1083"/>
      <c r="B1083" s="41"/>
      <c r="C1083"/>
      <c r="D1083"/>
      <c r="E1083" s="50"/>
      <c r="F1083" s="50"/>
      <c r="G1083" s="50"/>
      <c r="H1083"/>
      <c r="I1083" s="47"/>
      <c r="J1083"/>
      <c r="K1083"/>
      <c r="L1083"/>
      <c r="M1083"/>
      <c r="P1083" s="25"/>
      <c r="Q1083" s="25"/>
      <c r="R1083" s="25"/>
    </row>
    <row r="1084" spans="1:18" s="33" customFormat="1">
      <c r="A1084"/>
      <c r="B1084" s="41"/>
      <c r="C1084"/>
      <c r="D1084"/>
      <c r="E1084" s="50"/>
      <c r="F1084" s="50"/>
      <c r="G1084" s="50"/>
      <c r="H1084"/>
      <c r="I1084" s="47"/>
      <c r="J1084"/>
      <c r="K1084"/>
      <c r="L1084"/>
      <c r="M1084"/>
      <c r="P1084" s="25"/>
      <c r="Q1084" s="25"/>
      <c r="R1084" s="25"/>
    </row>
    <row r="1085" spans="1:18" s="33" customFormat="1">
      <c r="A1085"/>
      <c r="B1085" s="41"/>
      <c r="C1085"/>
      <c r="D1085"/>
      <c r="E1085" s="50"/>
      <c r="F1085" s="50"/>
      <c r="G1085" s="50"/>
      <c r="H1085"/>
      <c r="I1085" s="47"/>
      <c r="J1085"/>
      <c r="K1085"/>
      <c r="L1085"/>
      <c r="M1085"/>
      <c r="P1085" s="25"/>
      <c r="Q1085" s="25"/>
      <c r="R1085" s="25"/>
    </row>
    <row r="1086" spans="1:18" s="33" customFormat="1">
      <c r="A1086"/>
      <c r="B1086" s="41"/>
      <c r="C1086"/>
      <c r="D1086"/>
      <c r="E1086" s="50"/>
      <c r="F1086" s="50"/>
      <c r="G1086" s="50"/>
      <c r="H1086"/>
      <c r="I1086" s="47"/>
      <c r="J1086"/>
      <c r="K1086"/>
      <c r="L1086"/>
      <c r="M1086"/>
      <c r="P1086" s="25"/>
      <c r="Q1086" s="25"/>
      <c r="R1086" s="25"/>
    </row>
    <row r="1087" spans="1:18" s="33" customFormat="1">
      <c r="A1087"/>
      <c r="B1087" s="41"/>
      <c r="C1087"/>
      <c r="D1087"/>
      <c r="E1087" s="50"/>
      <c r="F1087" s="50"/>
      <c r="G1087" s="50"/>
      <c r="H1087"/>
      <c r="I1087" s="47"/>
      <c r="J1087"/>
      <c r="K1087"/>
      <c r="L1087"/>
      <c r="M1087"/>
      <c r="P1087" s="25"/>
      <c r="Q1087" s="25"/>
      <c r="R1087" s="25"/>
    </row>
    <row r="1088" spans="1:18" s="33" customFormat="1">
      <c r="A1088"/>
      <c r="B1088" s="41"/>
      <c r="C1088"/>
      <c r="D1088"/>
      <c r="E1088" s="50"/>
      <c r="F1088" s="50"/>
      <c r="G1088" s="50"/>
      <c r="H1088"/>
      <c r="I1088" s="47"/>
      <c r="J1088"/>
      <c r="K1088"/>
      <c r="L1088"/>
      <c r="M1088"/>
      <c r="P1088" s="25"/>
      <c r="Q1088" s="25"/>
      <c r="R1088" s="25"/>
    </row>
    <row r="1089" spans="1:18" s="33" customFormat="1">
      <c r="A1089"/>
      <c r="B1089" s="41"/>
      <c r="C1089"/>
      <c r="D1089"/>
      <c r="E1089" s="50"/>
      <c r="F1089" s="50"/>
      <c r="G1089" s="50"/>
      <c r="H1089"/>
      <c r="I1089" s="47"/>
      <c r="J1089"/>
      <c r="K1089"/>
      <c r="L1089"/>
      <c r="M1089"/>
      <c r="P1089" s="25"/>
      <c r="Q1089" s="25"/>
      <c r="R1089" s="25"/>
    </row>
    <row r="1090" spans="1:18" s="33" customFormat="1">
      <c r="A1090"/>
      <c r="B1090" s="41"/>
      <c r="C1090"/>
      <c r="D1090"/>
      <c r="E1090" s="50"/>
      <c r="F1090" s="50"/>
      <c r="G1090" s="50"/>
      <c r="H1090"/>
      <c r="I1090" s="47"/>
      <c r="J1090"/>
      <c r="K1090"/>
      <c r="L1090"/>
      <c r="M1090"/>
      <c r="P1090" s="25"/>
      <c r="Q1090" s="25"/>
      <c r="R1090" s="25"/>
    </row>
    <row r="1091" spans="1:18" s="33" customFormat="1">
      <c r="A1091"/>
      <c r="B1091" s="41"/>
      <c r="C1091"/>
      <c r="D1091"/>
      <c r="E1091" s="50"/>
      <c r="F1091" s="50"/>
      <c r="G1091" s="50"/>
      <c r="H1091"/>
      <c r="I1091" s="47"/>
      <c r="J1091"/>
      <c r="K1091"/>
      <c r="L1091"/>
      <c r="M1091"/>
      <c r="P1091" s="25"/>
      <c r="Q1091" s="25"/>
      <c r="R1091" s="25"/>
    </row>
    <row r="1092" spans="1:18" s="33" customFormat="1">
      <c r="A1092"/>
      <c r="B1092" s="41"/>
      <c r="C1092"/>
      <c r="D1092"/>
      <c r="E1092" s="50"/>
      <c r="F1092" s="50"/>
      <c r="G1092" s="50"/>
      <c r="H1092"/>
      <c r="I1092" s="47"/>
      <c r="J1092"/>
      <c r="K1092"/>
      <c r="L1092"/>
      <c r="M1092"/>
      <c r="P1092" s="25"/>
      <c r="Q1092" s="25"/>
      <c r="R1092" s="25"/>
    </row>
    <row r="1093" spans="1:18" s="33" customFormat="1">
      <c r="A1093"/>
      <c r="B1093" s="41"/>
      <c r="C1093"/>
      <c r="D1093"/>
      <c r="E1093" s="50"/>
      <c r="F1093" s="50"/>
      <c r="G1093" s="50"/>
      <c r="H1093"/>
      <c r="I1093" s="47"/>
      <c r="J1093"/>
      <c r="K1093"/>
      <c r="L1093"/>
      <c r="M1093"/>
      <c r="P1093" s="25"/>
      <c r="Q1093" s="25"/>
      <c r="R1093" s="25"/>
    </row>
    <row r="1094" spans="1:18" s="33" customFormat="1">
      <c r="A1094"/>
      <c r="B1094" s="41"/>
      <c r="C1094"/>
      <c r="D1094"/>
      <c r="E1094" s="50"/>
      <c r="F1094" s="50"/>
      <c r="G1094" s="50"/>
      <c r="H1094"/>
      <c r="I1094" s="47"/>
      <c r="J1094"/>
      <c r="K1094"/>
      <c r="L1094"/>
      <c r="M1094"/>
      <c r="P1094" s="25"/>
      <c r="Q1094" s="25"/>
      <c r="R1094" s="25"/>
    </row>
    <row r="1095" spans="1:18" s="33" customFormat="1">
      <c r="A1095"/>
      <c r="B1095" s="41"/>
      <c r="C1095"/>
      <c r="D1095"/>
      <c r="E1095" s="50"/>
      <c r="F1095" s="50"/>
      <c r="G1095" s="50"/>
      <c r="H1095"/>
      <c r="I1095" s="47"/>
      <c r="J1095"/>
      <c r="K1095"/>
      <c r="L1095"/>
      <c r="M1095"/>
      <c r="P1095" s="25"/>
      <c r="Q1095" s="25"/>
      <c r="R1095" s="25"/>
    </row>
    <row r="1096" spans="1:18" s="33" customFormat="1">
      <c r="A1096"/>
      <c r="B1096" s="41"/>
      <c r="C1096"/>
      <c r="D1096"/>
      <c r="E1096" s="50"/>
      <c r="F1096" s="50"/>
      <c r="G1096" s="50"/>
      <c r="H1096"/>
      <c r="I1096" s="47"/>
      <c r="J1096"/>
      <c r="K1096"/>
      <c r="L1096"/>
      <c r="M1096"/>
      <c r="P1096" s="25"/>
      <c r="Q1096" s="25"/>
      <c r="R1096" s="25"/>
    </row>
    <row r="1097" spans="1:18" s="33" customFormat="1">
      <c r="A1097"/>
      <c r="B1097" s="41"/>
      <c r="C1097"/>
      <c r="D1097"/>
      <c r="E1097" s="50"/>
      <c r="F1097" s="50"/>
      <c r="G1097" s="50"/>
      <c r="H1097"/>
      <c r="I1097" s="47"/>
      <c r="J1097"/>
      <c r="K1097"/>
      <c r="L1097"/>
      <c r="M1097"/>
      <c r="P1097" s="25"/>
      <c r="Q1097" s="25"/>
      <c r="R1097" s="25"/>
    </row>
    <row r="1098" spans="1:18" s="33" customFormat="1">
      <c r="A1098"/>
      <c r="B1098" s="41"/>
      <c r="C1098"/>
      <c r="D1098"/>
      <c r="E1098" s="50"/>
      <c r="F1098" s="50"/>
      <c r="G1098" s="50"/>
      <c r="H1098"/>
      <c r="I1098" s="47"/>
      <c r="J1098"/>
      <c r="K1098"/>
      <c r="L1098"/>
      <c r="M1098"/>
      <c r="P1098" s="25"/>
      <c r="Q1098" s="25"/>
      <c r="R1098" s="25"/>
    </row>
    <row r="1099" spans="1:18" s="33" customFormat="1">
      <c r="A1099"/>
      <c r="B1099" s="41"/>
      <c r="C1099"/>
      <c r="D1099"/>
      <c r="E1099" s="50"/>
      <c r="F1099" s="50"/>
      <c r="G1099" s="50"/>
      <c r="H1099"/>
      <c r="I1099" s="47"/>
      <c r="J1099"/>
      <c r="K1099"/>
      <c r="L1099"/>
      <c r="M1099"/>
      <c r="P1099" s="25"/>
      <c r="Q1099" s="25"/>
      <c r="R1099" s="25"/>
    </row>
    <row r="1100" spans="1:18" s="33" customFormat="1">
      <c r="A1100"/>
      <c r="B1100" s="41"/>
      <c r="C1100"/>
      <c r="D1100"/>
      <c r="E1100" s="50"/>
      <c r="F1100" s="50"/>
      <c r="G1100" s="50"/>
      <c r="H1100"/>
      <c r="I1100" s="47"/>
      <c r="J1100"/>
      <c r="K1100"/>
      <c r="L1100"/>
      <c r="M1100"/>
      <c r="P1100" s="25"/>
      <c r="Q1100" s="25"/>
      <c r="R1100" s="25"/>
    </row>
    <row r="1101" spans="1:18" s="33" customFormat="1">
      <c r="A1101"/>
      <c r="B1101" s="41"/>
      <c r="C1101"/>
      <c r="D1101"/>
      <c r="E1101" s="50"/>
      <c r="F1101" s="50"/>
      <c r="G1101" s="50"/>
      <c r="H1101"/>
      <c r="I1101" s="47"/>
      <c r="J1101"/>
      <c r="K1101"/>
      <c r="L1101"/>
      <c r="M1101"/>
      <c r="P1101" s="25"/>
      <c r="Q1101" s="25"/>
      <c r="R1101" s="25"/>
    </row>
    <row r="1102" spans="1:18" s="33" customFormat="1">
      <c r="A1102"/>
      <c r="B1102" s="41"/>
      <c r="C1102"/>
      <c r="D1102"/>
      <c r="E1102" s="50"/>
      <c r="F1102" s="50"/>
      <c r="G1102" s="50"/>
      <c r="H1102"/>
      <c r="I1102" s="47"/>
      <c r="J1102"/>
      <c r="K1102"/>
      <c r="L1102"/>
      <c r="M1102"/>
      <c r="P1102" s="25"/>
      <c r="Q1102" s="25"/>
      <c r="R1102" s="25"/>
    </row>
    <row r="1103" spans="1:18" s="33" customFormat="1">
      <c r="A1103"/>
      <c r="B1103" s="41"/>
      <c r="C1103"/>
      <c r="D1103"/>
      <c r="E1103" s="50"/>
      <c r="F1103" s="50"/>
      <c r="G1103" s="50"/>
      <c r="H1103"/>
      <c r="I1103" s="47"/>
      <c r="J1103"/>
      <c r="K1103"/>
      <c r="L1103"/>
      <c r="M1103"/>
      <c r="P1103" s="25"/>
      <c r="Q1103" s="25"/>
      <c r="R1103" s="25"/>
    </row>
    <row r="1104" spans="1:18" s="33" customFormat="1">
      <c r="A1104"/>
      <c r="B1104" s="41"/>
      <c r="C1104"/>
      <c r="D1104"/>
      <c r="E1104" s="50"/>
      <c r="F1104" s="50"/>
      <c r="G1104" s="50"/>
      <c r="H1104"/>
      <c r="I1104" s="47"/>
      <c r="J1104"/>
      <c r="K1104"/>
      <c r="L1104"/>
      <c r="M1104"/>
      <c r="P1104" s="25"/>
      <c r="Q1104" s="25"/>
      <c r="R1104" s="25"/>
    </row>
    <row r="1105" spans="1:18" s="33" customFormat="1">
      <c r="A1105"/>
      <c r="B1105" s="41"/>
      <c r="C1105"/>
      <c r="D1105"/>
      <c r="E1105" s="50"/>
      <c r="F1105" s="50"/>
      <c r="G1105" s="50"/>
      <c r="H1105"/>
      <c r="I1105" s="47"/>
      <c r="J1105"/>
      <c r="K1105"/>
      <c r="L1105"/>
      <c r="M1105"/>
      <c r="P1105" s="25"/>
      <c r="Q1105" s="25"/>
      <c r="R1105" s="25"/>
    </row>
    <row r="1106" spans="1:18" s="33" customFormat="1">
      <c r="A1106"/>
      <c r="B1106" s="41"/>
      <c r="C1106"/>
      <c r="D1106"/>
      <c r="E1106" s="50"/>
      <c r="F1106" s="50"/>
      <c r="G1106" s="50"/>
      <c r="H1106"/>
      <c r="I1106" s="47"/>
      <c r="J1106"/>
      <c r="K1106"/>
      <c r="L1106"/>
      <c r="M1106"/>
      <c r="P1106" s="25"/>
      <c r="Q1106" s="25"/>
      <c r="R1106" s="25"/>
    </row>
    <row r="1107" spans="1:18" s="33" customFormat="1">
      <c r="A1107"/>
      <c r="B1107" s="41"/>
      <c r="C1107"/>
      <c r="D1107"/>
      <c r="E1107" s="50"/>
      <c r="F1107" s="50"/>
      <c r="G1107" s="50"/>
      <c r="H1107"/>
      <c r="I1107" s="47"/>
      <c r="J1107"/>
      <c r="K1107"/>
      <c r="L1107"/>
      <c r="M1107"/>
      <c r="P1107" s="25"/>
      <c r="Q1107" s="25"/>
      <c r="R1107" s="25"/>
    </row>
    <row r="1108" spans="1:18" s="33" customFormat="1">
      <c r="A1108"/>
      <c r="B1108" s="41"/>
      <c r="C1108"/>
      <c r="D1108"/>
      <c r="E1108" s="50"/>
      <c r="F1108" s="50"/>
      <c r="G1108" s="50"/>
      <c r="H1108"/>
      <c r="I1108" s="47"/>
      <c r="J1108"/>
      <c r="K1108"/>
      <c r="L1108"/>
      <c r="M1108"/>
      <c r="P1108" s="25"/>
      <c r="Q1108" s="25"/>
      <c r="R1108" s="25"/>
    </row>
    <row r="1109" spans="1:18" s="33" customFormat="1">
      <c r="A1109"/>
      <c r="B1109" s="41"/>
      <c r="C1109"/>
      <c r="D1109"/>
      <c r="E1109" s="50"/>
      <c r="F1109" s="50"/>
      <c r="G1109" s="50"/>
      <c r="H1109"/>
      <c r="I1109" s="47"/>
      <c r="J1109"/>
      <c r="K1109"/>
      <c r="L1109"/>
      <c r="M1109"/>
      <c r="P1109" s="25"/>
      <c r="Q1109" s="25"/>
      <c r="R1109" s="25"/>
    </row>
    <row r="1110" spans="1:18" s="33" customFormat="1">
      <c r="A1110"/>
      <c r="B1110" s="41"/>
      <c r="C1110"/>
      <c r="D1110"/>
      <c r="E1110" s="50"/>
      <c r="F1110" s="50"/>
      <c r="G1110" s="50"/>
      <c r="H1110"/>
      <c r="I1110" s="47"/>
      <c r="J1110"/>
      <c r="K1110"/>
      <c r="L1110"/>
      <c r="M1110"/>
      <c r="P1110" s="25"/>
      <c r="Q1110" s="25"/>
      <c r="R1110" s="25"/>
    </row>
    <row r="1111" spans="1:18" s="33" customFormat="1">
      <c r="A1111"/>
      <c r="B1111" s="41"/>
      <c r="C1111"/>
      <c r="D1111"/>
      <c r="E1111" s="50"/>
      <c r="F1111" s="50"/>
      <c r="G1111" s="50"/>
      <c r="H1111"/>
      <c r="I1111" s="47"/>
      <c r="J1111"/>
      <c r="K1111"/>
      <c r="L1111"/>
      <c r="M1111"/>
      <c r="P1111" s="25"/>
      <c r="Q1111" s="25"/>
      <c r="R1111" s="25"/>
    </row>
    <row r="1112" spans="1:18" s="33" customFormat="1">
      <c r="A1112"/>
      <c r="B1112" s="41"/>
      <c r="C1112"/>
      <c r="D1112"/>
      <c r="E1112" s="50"/>
      <c r="F1112" s="50"/>
      <c r="G1112" s="50"/>
      <c r="H1112"/>
      <c r="I1112" s="47"/>
      <c r="J1112"/>
      <c r="K1112"/>
      <c r="L1112"/>
      <c r="M1112"/>
      <c r="P1112" s="25"/>
      <c r="Q1112" s="25"/>
      <c r="R1112" s="25"/>
    </row>
    <row r="1113" spans="1:18" s="33" customFormat="1">
      <c r="A1113"/>
      <c r="B1113" s="41"/>
      <c r="C1113"/>
      <c r="D1113"/>
      <c r="E1113" s="50"/>
      <c r="F1113" s="50"/>
      <c r="G1113" s="50"/>
      <c r="H1113"/>
      <c r="I1113" s="47"/>
      <c r="J1113"/>
      <c r="K1113"/>
      <c r="L1113"/>
      <c r="M1113"/>
      <c r="P1113" s="25"/>
      <c r="Q1113" s="25"/>
      <c r="R1113" s="25"/>
    </row>
    <row r="1114" spans="1:18" s="33" customFormat="1">
      <c r="A1114"/>
      <c r="B1114" s="41"/>
      <c r="C1114"/>
      <c r="D1114"/>
      <c r="E1114" s="50"/>
      <c r="F1114" s="50"/>
      <c r="G1114" s="50"/>
      <c r="H1114"/>
      <c r="I1114" s="47"/>
      <c r="J1114"/>
      <c r="K1114"/>
      <c r="L1114"/>
      <c r="M1114"/>
      <c r="P1114" s="25"/>
      <c r="Q1114" s="25"/>
      <c r="R1114" s="25"/>
    </row>
    <row r="1115" spans="1:18" s="33" customFormat="1">
      <c r="A1115"/>
      <c r="B1115" s="41"/>
      <c r="C1115"/>
      <c r="D1115"/>
      <c r="E1115" s="50"/>
      <c r="F1115" s="50"/>
      <c r="G1115" s="50"/>
      <c r="H1115"/>
      <c r="I1115" s="47"/>
      <c r="J1115"/>
      <c r="K1115"/>
      <c r="L1115"/>
      <c r="M1115"/>
      <c r="P1115" s="25"/>
      <c r="Q1115" s="25"/>
      <c r="R1115" s="25"/>
    </row>
    <row r="1116" spans="1:18" s="33" customFormat="1">
      <c r="A1116"/>
      <c r="B1116" s="41"/>
      <c r="C1116"/>
      <c r="D1116"/>
      <c r="E1116" s="50"/>
      <c r="F1116" s="50"/>
      <c r="G1116" s="50"/>
      <c r="H1116"/>
      <c r="I1116" s="47"/>
      <c r="J1116"/>
      <c r="K1116"/>
      <c r="L1116"/>
      <c r="M1116"/>
      <c r="P1116" s="25"/>
      <c r="Q1116" s="25"/>
      <c r="R1116" s="25"/>
    </row>
    <row r="1117" spans="1:18" s="33" customFormat="1">
      <c r="A1117"/>
      <c r="B1117" s="41"/>
      <c r="C1117"/>
      <c r="D1117"/>
      <c r="E1117" s="50"/>
      <c r="F1117" s="50"/>
      <c r="G1117" s="50"/>
      <c r="H1117"/>
      <c r="I1117" s="47"/>
      <c r="J1117"/>
      <c r="K1117"/>
      <c r="L1117"/>
      <c r="M1117"/>
      <c r="P1117" s="25"/>
      <c r="Q1117" s="25"/>
      <c r="R1117" s="25"/>
    </row>
    <row r="1118" spans="1:18" s="33" customFormat="1">
      <c r="A1118"/>
      <c r="B1118" s="41"/>
      <c r="C1118"/>
      <c r="D1118"/>
      <c r="E1118" s="50"/>
      <c r="F1118" s="50"/>
      <c r="G1118" s="50"/>
      <c r="H1118"/>
      <c r="I1118" s="47"/>
      <c r="J1118"/>
      <c r="K1118"/>
      <c r="L1118"/>
      <c r="M1118"/>
      <c r="P1118" s="25"/>
      <c r="Q1118" s="25"/>
      <c r="R1118" s="25"/>
    </row>
    <row r="1119" spans="1:18" s="33" customFormat="1">
      <c r="A1119"/>
      <c r="B1119" s="41"/>
      <c r="C1119"/>
      <c r="D1119"/>
      <c r="E1119" s="50"/>
      <c r="F1119" s="50"/>
      <c r="G1119" s="50"/>
      <c r="H1119"/>
      <c r="I1119" s="47"/>
      <c r="J1119"/>
      <c r="K1119"/>
      <c r="L1119"/>
      <c r="M1119"/>
      <c r="P1119" s="25"/>
      <c r="Q1119" s="25"/>
      <c r="R1119" s="25"/>
    </row>
    <row r="1120" spans="1:18" s="33" customFormat="1">
      <c r="A1120"/>
      <c r="B1120" s="41"/>
      <c r="C1120"/>
      <c r="D1120"/>
      <c r="E1120" s="50"/>
      <c r="F1120" s="50"/>
      <c r="G1120" s="50"/>
      <c r="H1120"/>
      <c r="I1120" s="47"/>
      <c r="J1120"/>
      <c r="K1120"/>
      <c r="L1120"/>
      <c r="M1120"/>
      <c r="P1120" s="25"/>
      <c r="Q1120" s="25"/>
      <c r="R1120" s="25"/>
    </row>
    <row r="1121" spans="1:18" s="33" customFormat="1">
      <c r="A1121"/>
      <c r="B1121" s="41"/>
      <c r="C1121"/>
      <c r="D1121"/>
      <c r="E1121" s="50"/>
      <c r="F1121" s="50"/>
      <c r="G1121" s="50"/>
      <c r="H1121"/>
      <c r="I1121" s="47"/>
      <c r="J1121"/>
      <c r="K1121"/>
      <c r="L1121"/>
      <c r="M1121"/>
      <c r="P1121" s="25"/>
      <c r="Q1121" s="25"/>
      <c r="R1121" s="25"/>
    </row>
    <row r="1122" spans="1:18" s="33" customFormat="1">
      <c r="A1122"/>
      <c r="B1122" s="41"/>
      <c r="C1122"/>
      <c r="D1122"/>
      <c r="E1122" s="50"/>
      <c r="F1122" s="50"/>
      <c r="G1122" s="50"/>
      <c r="H1122"/>
      <c r="I1122" s="47"/>
      <c r="J1122"/>
      <c r="K1122"/>
      <c r="L1122"/>
      <c r="M1122"/>
      <c r="P1122" s="25"/>
      <c r="Q1122" s="25"/>
      <c r="R1122" s="25"/>
    </row>
    <row r="1123" spans="1:18" s="33" customFormat="1">
      <c r="A1123"/>
      <c r="B1123" s="41"/>
      <c r="C1123"/>
      <c r="D1123"/>
      <c r="E1123" s="50"/>
      <c r="F1123" s="50"/>
      <c r="G1123" s="50"/>
      <c r="H1123"/>
      <c r="I1123" s="47"/>
      <c r="J1123"/>
      <c r="K1123"/>
      <c r="L1123"/>
      <c r="M1123"/>
      <c r="P1123" s="25"/>
      <c r="Q1123" s="25"/>
      <c r="R1123" s="25"/>
    </row>
    <row r="1124" spans="1:18" s="33" customFormat="1">
      <c r="A1124"/>
      <c r="B1124" s="41"/>
      <c r="C1124"/>
      <c r="D1124"/>
      <c r="E1124" s="50"/>
      <c r="F1124" s="50"/>
      <c r="G1124" s="50"/>
      <c r="H1124"/>
      <c r="I1124" s="47"/>
      <c r="J1124"/>
      <c r="K1124"/>
      <c r="L1124"/>
      <c r="M1124"/>
      <c r="P1124" s="25"/>
      <c r="Q1124" s="25"/>
      <c r="R1124" s="25"/>
    </row>
    <row r="1125" spans="1:18" s="33" customFormat="1">
      <c r="A1125"/>
      <c r="B1125" s="41"/>
      <c r="C1125"/>
      <c r="D1125"/>
      <c r="E1125" s="50"/>
      <c r="F1125" s="50"/>
      <c r="G1125" s="50"/>
      <c r="H1125"/>
      <c r="I1125" s="47"/>
      <c r="J1125"/>
      <c r="K1125"/>
      <c r="L1125"/>
      <c r="M1125"/>
      <c r="P1125" s="25"/>
      <c r="Q1125" s="25"/>
      <c r="R1125" s="25"/>
    </row>
    <row r="1126" spans="1:18" s="33" customFormat="1">
      <c r="A1126"/>
      <c r="B1126" s="41"/>
      <c r="C1126"/>
      <c r="D1126"/>
      <c r="E1126" s="50"/>
      <c r="F1126" s="50"/>
      <c r="G1126" s="50"/>
      <c r="H1126"/>
      <c r="I1126" s="47"/>
      <c r="J1126"/>
      <c r="K1126"/>
      <c r="L1126"/>
      <c r="M1126"/>
      <c r="P1126" s="25"/>
      <c r="Q1126" s="25"/>
      <c r="R1126" s="25"/>
    </row>
    <row r="1127" spans="1:18" s="33" customFormat="1">
      <c r="A1127"/>
      <c r="B1127" s="41"/>
      <c r="C1127"/>
      <c r="D1127"/>
      <c r="E1127" s="50"/>
      <c r="F1127" s="50"/>
      <c r="G1127" s="50"/>
      <c r="H1127"/>
      <c r="I1127" s="47"/>
      <c r="J1127"/>
      <c r="K1127"/>
      <c r="L1127"/>
      <c r="M1127"/>
      <c r="P1127" s="25"/>
      <c r="Q1127" s="25"/>
      <c r="R1127" s="25"/>
    </row>
    <row r="1128" spans="1:18" s="33" customFormat="1">
      <c r="A1128"/>
      <c r="B1128" s="41"/>
      <c r="C1128"/>
      <c r="D1128"/>
      <c r="E1128" s="50"/>
      <c r="F1128" s="50"/>
      <c r="G1128" s="50"/>
      <c r="H1128"/>
      <c r="I1128" s="47"/>
      <c r="J1128"/>
      <c r="K1128"/>
      <c r="L1128"/>
      <c r="M1128"/>
      <c r="P1128" s="25"/>
      <c r="Q1128" s="25"/>
      <c r="R1128" s="25"/>
    </row>
    <row r="1129" spans="1:18" s="33" customFormat="1">
      <c r="A1129"/>
      <c r="B1129" s="41"/>
      <c r="C1129"/>
      <c r="D1129"/>
      <c r="E1129" s="50"/>
      <c r="F1129" s="50"/>
      <c r="G1129" s="50"/>
      <c r="H1129"/>
      <c r="I1129" s="47"/>
      <c r="J1129"/>
      <c r="K1129"/>
      <c r="L1129"/>
      <c r="M1129"/>
      <c r="P1129" s="25"/>
      <c r="Q1129" s="25"/>
      <c r="R1129" s="25"/>
    </row>
    <row r="1130" spans="1:18" s="33" customFormat="1">
      <c r="A1130"/>
      <c r="B1130" s="41"/>
      <c r="C1130"/>
      <c r="D1130"/>
      <c r="E1130" s="50"/>
      <c r="F1130" s="50"/>
      <c r="G1130" s="50"/>
      <c r="H1130"/>
      <c r="I1130" s="47"/>
      <c r="J1130"/>
      <c r="K1130"/>
      <c r="L1130"/>
      <c r="M1130"/>
      <c r="P1130" s="25"/>
      <c r="Q1130" s="25"/>
      <c r="R1130" s="25"/>
    </row>
    <row r="1131" spans="1:18" s="33" customFormat="1">
      <c r="A1131"/>
      <c r="B1131" s="41"/>
      <c r="C1131"/>
      <c r="D1131"/>
      <c r="E1131" s="50"/>
      <c r="F1131" s="50"/>
      <c r="G1131" s="50"/>
      <c r="H1131"/>
      <c r="I1131" s="47"/>
      <c r="J1131"/>
      <c r="K1131"/>
      <c r="L1131"/>
      <c r="M1131"/>
      <c r="P1131" s="25"/>
      <c r="Q1131" s="25"/>
      <c r="R1131" s="25"/>
    </row>
    <row r="1132" spans="1:18" s="33" customFormat="1">
      <c r="A1132"/>
      <c r="B1132" s="41"/>
      <c r="C1132"/>
      <c r="D1132"/>
      <c r="E1132" s="50"/>
      <c r="F1132" s="50"/>
      <c r="G1132" s="50"/>
      <c r="H1132"/>
      <c r="I1132" s="47"/>
      <c r="J1132"/>
      <c r="K1132"/>
      <c r="L1132"/>
      <c r="M1132"/>
      <c r="P1132" s="25"/>
      <c r="Q1132" s="25"/>
      <c r="R1132" s="25"/>
    </row>
    <row r="1133" spans="1:18" s="33" customFormat="1">
      <c r="A1133"/>
      <c r="B1133" s="41"/>
      <c r="C1133"/>
      <c r="D1133"/>
      <c r="E1133" s="50"/>
      <c r="F1133" s="50"/>
      <c r="G1133" s="50"/>
      <c r="H1133"/>
      <c r="I1133" s="47"/>
      <c r="J1133"/>
      <c r="K1133"/>
      <c r="L1133"/>
      <c r="M1133"/>
      <c r="P1133" s="25"/>
      <c r="Q1133" s="25"/>
      <c r="R1133" s="25"/>
    </row>
    <row r="1134" spans="1:18" s="33" customFormat="1">
      <c r="A1134"/>
      <c r="B1134" s="41"/>
      <c r="C1134"/>
      <c r="D1134"/>
      <c r="E1134" s="50"/>
      <c r="F1134" s="50"/>
      <c r="G1134" s="50"/>
      <c r="H1134"/>
      <c r="I1134" s="47"/>
      <c r="J1134"/>
      <c r="K1134"/>
      <c r="L1134"/>
      <c r="M1134"/>
      <c r="P1134" s="25"/>
      <c r="Q1134" s="25"/>
      <c r="R1134" s="25"/>
    </row>
    <row r="1135" spans="1:18" s="33" customFormat="1">
      <c r="A1135"/>
      <c r="B1135" s="41"/>
      <c r="C1135"/>
      <c r="D1135"/>
      <c r="E1135" s="50"/>
      <c r="F1135" s="50"/>
      <c r="G1135" s="50"/>
      <c r="H1135"/>
      <c r="I1135" s="47"/>
      <c r="J1135"/>
      <c r="K1135"/>
      <c r="L1135"/>
      <c r="M1135"/>
      <c r="P1135" s="25"/>
      <c r="Q1135" s="25"/>
      <c r="R1135" s="25"/>
    </row>
    <row r="1136" spans="1:18" s="33" customFormat="1">
      <c r="A1136"/>
      <c r="B1136" s="41"/>
      <c r="C1136"/>
      <c r="D1136"/>
      <c r="E1136" s="50"/>
      <c r="F1136" s="50"/>
      <c r="G1136" s="50"/>
      <c r="H1136"/>
      <c r="I1136" s="47"/>
      <c r="J1136"/>
      <c r="K1136"/>
      <c r="L1136"/>
      <c r="M1136"/>
      <c r="P1136" s="25"/>
      <c r="Q1136" s="25"/>
      <c r="R1136" s="25"/>
    </row>
    <row r="1137" spans="1:18" s="33" customFormat="1">
      <c r="A1137"/>
      <c r="B1137" s="41"/>
      <c r="C1137"/>
      <c r="D1137"/>
      <c r="E1137" s="50"/>
      <c r="F1137" s="50"/>
      <c r="G1137" s="50"/>
      <c r="H1137"/>
      <c r="I1137" s="47"/>
      <c r="J1137"/>
      <c r="K1137"/>
      <c r="L1137"/>
      <c r="M1137"/>
      <c r="P1137" s="25"/>
      <c r="Q1137" s="25"/>
      <c r="R1137" s="25"/>
    </row>
    <row r="1138" spans="1:18" s="33" customFormat="1">
      <c r="A1138"/>
      <c r="B1138" s="41"/>
      <c r="C1138"/>
      <c r="D1138"/>
      <c r="E1138" s="50"/>
      <c r="F1138" s="50"/>
      <c r="G1138" s="50"/>
      <c r="H1138"/>
      <c r="I1138" s="47"/>
      <c r="J1138"/>
      <c r="K1138"/>
      <c r="L1138"/>
      <c r="M1138"/>
      <c r="P1138" s="25"/>
      <c r="Q1138" s="25"/>
      <c r="R1138" s="25"/>
    </row>
    <row r="1139" spans="1:18" s="33" customFormat="1">
      <c r="A1139"/>
      <c r="B1139" s="41"/>
      <c r="C1139"/>
      <c r="D1139"/>
      <c r="E1139" s="50"/>
      <c r="F1139" s="50"/>
      <c r="G1139" s="50"/>
      <c r="H1139"/>
      <c r="I1139" s="47"/>
      <c r="J1139"/>
      <c r="K1139"/>
      <c r="L1139"/>
      <c r="M1139"/>
      <c r="P1139" s="25"/>
      <c r="Q1139" s="25"/>
      <c r="R1139" s="25"/>
    </row>
    <row r="1140" spans="1:18" s="33" customFormat="1">
      <c r="A1140"/>
      <c r="B1140" s="41"/>
      <c r="C1140"/>
      <c r="D1140"/>
      <c r="E1140" s="50"/>
      <c r="F1140" s="50"/>
      <c r="G1140" s="50"/>
      <c r="H1140"/>
      <c r="I1140" s="47"/>
      <c r="J1140"/>
      <c r="K1140"/>
      <c r="L1140"/>
      <c r="M1140"/>
      <c r="P1140" s="25"/>
      <c r="Q1140" s="25"/>
      <c r="R1140" s="25"/>
    </row>
    <row r="1141" spans="1:18" s="33" customFormat="1">
      <c r="A1141"/>
      <c r="B1141" s="41"/>
      <c r="C1141"/>
      <c r="D1141"/>
      <c r="E1141" s="50"/>
      <c r="F1141" s="50"/>
      <c r="G1141" s="50"/>
      <c r="H1141"/>
      <c r="I1141" s="47"/>
      <c r="J1141"/>
      <c r="K1141"/>
      <c r="L1141"/>
      <c r="M1141"/>
      <c r="P1141" s="25"/>
      <c r="Q1141" s="25"/>
      <c r="R1141" s="25"/>
    </row>
    <row r="1142" spans="1:18" s="33" customFormat="1">
      <c r="A1142"/>
      <c r="B1142" s="41"/>
      <c r="C1142"/>
      <c r="D1142"/>
      <c r="E1142" s="50"/>
      <c r="F1142" s="50"/>
      <c r="G1142" s="50"/>
      <c r="H1142"/>
      <c r="I1142" s="47"/>
      <c r="J1142"/>
      <c r="K1142"/>
      <c r="L1142"/>
      <c r="M1142"/>
      <c r="P1142" s="25"/>
      <c r="Q1142" s="25"/>
      <c r="R1142" s="25"/>
    </row>
    <row r="1143" spans="1:18" s="33" customFormat="1">
      <c r="A1143"/>
      <c r="B1143" s="41"/>
      <c r="C1143"/>
      <c r="D1143"/>
      <c r="E1143" s="50"/>
      <c r="F1143" s="50"/>
      <c r="G1143" s="50"/>
      <c r="H1143"/>
      <c r="I1143" s="47"/>
      <c r="J1143"/>
      <c r="K1143"/>
      <c r="L1143"/>
      <c r="M1143"/>
      <c r="P1143" s="25"/>
      <c r="Q1143" s="25"/>
      <c r="R1143" s="25"/>
    </row>
    <row r="1144" spans="1:18" s="33" customFormat="1">
      <c r="A1144"/>
      <c r="B1144" s="41"/>
      <c r="C1144"/>
      <c r="D1144"/>
      <c r="E1144" s="50"/>
      <c r="F1144" s="50"/>
      <c r="G1144" s="50"/>
      <c r="H1144"/>
      <c r="I1144" s="47"/>
      <c r="J1144"/>
      <c r="K1144"/>
      <c r="L1144"/>
      <c r="M1144"/>
      <c r="P1144" s="25"/>
      <c r="Q1144" s="25"/>
      <c r="R1144" s="25"/>
    </row>
    <row r="1145" spans="1:18" s="33" customFormat="1">
      <c r="A1145"/>
      <c r="B1145" s="41"/>
      <c r="C1145"/>
      <c r="D1145"/>
      <c r="E1145" s="50"/>
      <c r="F1145" s="50"/>
      <c r="G1145" s="50"/>
      <c r="H1145"/>
      <c r="I1145" s="47"/>
      <c r="J1145"/>
      <c r="K1145"/>
      <c r="L1145"/>
      <c r="M1145"/>
      <c r="P1145" s="25"/>
      <c r="Q1145" s="25"/>
      <c r="R1145" s="25"/>
    </row>
    <row r="1146" spans="1:18" s="33" customFormat="1">
      <c r="A1146"/>
      <c r="B1146" s="41"/>
      <c r="C1146"/>
      <c r="D1146"/>
      <c r="E1146" s="50"/>
      <c r="F1146" s="50"/>
      <c r="G1146" s="50"/>
      <c r="H1146"/>
      <c r="I1146" s="47"/>
      <c r="J1146"/>
      <c r="K1146"/>
      <c r="L1146"/>
      <c r="M1146"/>
      <c r="P1146" s="25"/>
      <c r="Q1146" s="25"/>
      <c r="R1146" s="25"/>
    </row>
    <row r="1147" spans="1:18" s="33" customFormat="1">
      <c r="A1147"/>
      <c r="B1147" s="41"/>
      <c r="C1147"/>
      <c r="D1147"/>
      <c r="E1147" s="50"/>
      <c r="F1147" s="50"/>
      <c r="G1147" s="50"/>
      <c r="H1147"/>
      <c r="I1147" s="47"/>
      <c r="J1147"/>
      <c r="K1147"/>
      <c r="L1147"/>
      <c r="M1147"/>
      <c r="P1147" s="25"/>
      <c r="Q1147" s="25"/>
      <c r="R1147" s="25"/>
    </row>
    <row r="1148" spans="1:18" s="33" customFormat="1">
      <c r="A1148"/>
      <c r="B1148" s="41"/>
      <c r="C1148"/>
      <c r="D1148"/>
      <c r="E1148" s="50"/>
      <c r="F1148" s="50"/>
      <c r="G1148" s="50"/>
      <c r="H1148"/>
      <c r="I1148" s="47"/>
      <c r="J1148"/>
      <c r="K1148"/>
      <c r="L1148"/>
      <c r="M1148"/>
      <c r="P1148" s="25"/>
      <c r="Q1148" s="25"/>
      <c r="R1148" s="25"/>
    </row>
    <row r="1149" spans="1:18" s="33" customFormat="1">
      <c r="A1149"/>
      <c r="B1149" s="41"/>
      <c r="C1149"/>
      <c r="D1149"/>
      <c r="E1149" s="50"/>
      <c r="F1149" s="50"/>
      <c r="G1149" s="50"/>
      <c r="H1149"/>
      <c r="I1149" s="47"/>
      <c r="J1149"/>
      <c r="K1149"/>
      <c r="L1149"/>
      <c r="M1149"/>
      <c r="P1149" s="25"/>
      <c r="Q1149" s="25"/>
      <c r="R1149" s="25"/>
    </row>
    <row r="1150" spans="1:18" s="33" customFormat="1">
      <c r="A1150"/>
      <c r="B1150" s="41"/>
      <c r="C1150"/>
      <c r="D1150"/>
      <c r="E1150" s="50"/>
      <c r="F1150" s="50"/>
      <c r="G1150" s="50"/>
      <c r="H1150"/>
      <c r="I1150" s="47"/>
      <c r="J1150"/>
      <c r="K1150"/>
      <c r="L1150"/>
      <c r="M1150"/>
      <c r="P1150" s="25"/>
      <c r="Q1150" s="25"/>
      <c r="R1150" s="25"/>
    </row>
    <row r="1151" spans="1:18" s="33" customFormat="1">
      <c r="A1151"/>
      <c r="B1151" s="41"/>
      <c r="C1151"/>
      <c r="D1151"/>
      <c r="E1151" s="50"/>
      <c r="F1151" s="50"/>
      <c r="G1151" s="50"/>
      <c r="H1151"/>
      <c r="I1151" s="47"/>
      <c r="J1151"/>
      <c r="K1151"/>
      <c r="L1151"/>
      <c r="M1151"/>
      <c r="P1151" s="25"/>
      <c r="Q1151" s="25"/>
      <c r="R1151" s="25"/>
    </row>
    <row r="1152" spans="1:18" s="33" customFormat="1">
      <c r="A1152"/>
      <c r="B1152" s="41"/>
      <c r="C1152"/>
      <c r="D1152"/>
      <c r="E1152" s="50"/>
      <c r="F1152" s="50"/>
      <c r="G1152" s="50"/>
      <c r="H1152"/>
      <c r="I1152" s="47"/>
      <c r="J1152"/>
      <c r="K1152"/>
      <c r="L1152"/>
      <c r="M1152"/>
      <c r="P1152" s="25"/>
      <c r="Q1152" s="25"/>
      <c r="R1152" s="25"/>
    </row>
    <row r="1153" spans="1:18" s="33" customFormat="1">
      <c r="A1153"/>
      <c r="B1153" s="41"/>
      <c r="C1153"/>
      <c r="D1153"/>
      <c r="E1153" s="50"/>
      <c r="F1153" s="50"/>
      <c r="G1153" s="50"/>
      <c r="H1153"/>
      <c r="I1153" s="47"/>
      <c r="J1153"/>
      <c r="K1153"/>
      <c r="L1153"/>
      <c r="M1153"/>
      <c r="P1153" s="25"/>
      <c r="Q1153" s="25"/>
      <c r="R1153" s="25"/>
    </row>
    <row r="1154" spans="1:18" s="33" customFormat="1">
      <c r="A1154"/>
      <c r="B1154" s="41"/>
      <c r="C1154"/>
      <c r="D1154"/>
      <c r="E1154" s="50"/>
      <c r="F1154" s="50"/>
      <c r="G1154" s="50"/>
      <c r="H1154"/>
      <c r="I1154" s="47"/>
      <c r="J1154"/>
      <c r="K1154"/>
      <c r="L1154"/>
      <c r="M1154"/>
      <c r="P1154" s="25"/>
      <c r="Q1154" s="25"/>
      <c r="R1154" s="25"/>
    </row>
    <row r="1155" spans="1:18" s="33" customFormat="1">
      <c r="A1155"/>
      <c r="B1155" s="41"/>
      <c r="C1155"/>
      <c r="D1155"/>
      <c r="E1155" s="50"/>
      <c r="F1155" s="50"/>
      <c r="G1155" s="50"/>
      <c r="H1155"/>
      <c r="I1155" s="47"/>
      <c r="J1155"/>
      <c r="K1155"/>
      <c r="L1155"/>
      <c r="M1155"/>
      <c r="P1155" s="25"/>
      <c r="Q1155" s="25"/>
      <c r="R1155" s="25"/>
    </row>
    <row r="1156" spans="1:18" s="33" customFormat="1">
      <c r="A1156"/>
      <c r="B1156" s="41"/>
      <c r="C1156"/>
      <c r="D1156"/>
      <c r="E1156" s="50"/>
      <c r="F1156" s="50"/>
      <c r="G1156" s="50"/>
      <c r="H1156"/>
      <c r="I1156" s="47"/>
      <c r="J1156"/>
      <c r="K1156"/>
      <c r="L1156"/>
      <c r="M1156"/>
      <c r="P1156" s="25"/>
      <c r="Q1156" s="25"/>
      <c r="R1156" s="25"/>
    </row>
    <row r="1157" spans="1:18" s="33" customFormat="1">
      <c r="A1157"/>
      <c r="B1157" s="41"/>
      <c r="C1157"/>
      <c r="D1157"/>
      <c r="E1157" s="50"/>
      <c r="F1157" s="50"/>
      <c r="G1157" s="50"/>
      <c r="H1157"/>
      <c r="I1157" s="47"/>
      <c r="J1157"/>
      <c r="K1157"/>
      <c r="L1157"/>
      <c r="M1157"/>
      <c r="P1157" s="25"/>
      <c r="Q1157" s="25"/>
      <c r="R1157" s="25"/>
    </row>
    <row r="1158" spans="1:18" s="33" customFormat="1">
      <c r="A1158"/>
      <c r="B1158" s="41"/>
      <c r="C1158"/>
      <c r="D1158"/>
      <c r="E1158" s="50"/>
      <c r="F1158" s="50"/>
      <c r="G1158" s="50"/>
      <c r="H1158"/>
      <c r="I1158" s="47"/>
      <c r="J1158"/>
      <c r="K1158"/>
      <c r="L1158"/>
      <c r="M1158"/>
      <c r="P1158" s="25"/>
      <c r="Q1158" s="25"/>
      <c r="R1158" s="25"/>
    </row>
    <row r="1159" spans="1:18" s="33" customFormat="1">
      <c r="A1159"/>
      <c r="B1159" s="41"/>
      <c r="C1159"/>
      <c r="D1159"/>
      <c r="E1159" s="50"/>
      <c r="F1159" s="50"/>
      <c r="G1159" s="50"/>
      <c r="H1159"/>
      <c r="I1159" s="47"/>
      <c r="J1159"/>
      <c r="K1159"/>
      <c r="L1159"/>
      <c r="M1159"/>
      <c r="P1159" s="25"/>
      <c r="Q1159" s="25"/>
      <c r="R1159" s="25"/>
    </row>
    <row r="1160" spans="1:18" s="33" customFormat="1">
      <c r="A1160"/>
      <c r="B1160" s="41"/>
      <c r="C1160"/>
      <c r="D1160"/>
      <c r="E1160" s="50"/>
      <c r="F1160" s="50"/>
      <c r="G1160" s="50"/>
      <c r="H1160"/>
      <c r="I1160" s="47"/>
      <c r="J1160"/>
      <c r="K1160"/>
      <c r="L1160"/>
      <c r="M1160"/>
      <c r="P1160" s="25"/>
      <c r="Q1160" s="25"/>
      <c r="R1160" s="25"/>
    </row>
    <row r="1161" spans="1:18" s="33" customFormat="1">
      <c r="A1161"/>
      <c r="B1161" s="41"/>
      <c r="C1161"/>
      <c r="D1161"/>
      <c r="E1161" s="50"/>
      <c r="F1161" s="50"/>
      <c r="G1161" s="50"/>
      <c r="H1161"/>
      <c r="I1161" s="47"/>
      <c r="J1161"/>
      <c r="K1161"/>
      <c r="L1161"/>
      <c r="M1161"/>
      <c r="P1161" s="25"/>
      <c r="Q1161" s="25"/>
      <c r="R1161" s="25"/>
    </row>
    <row r="1162" spans="1:18" s="33" customFormat="1">
      <c r="A1162"/>
      <c r="B1162" s="41"/>
      <c r="C1162"/>
      <c r="D1162"/>
      <c r="E1162" s="50"/>
      <c r="F1162" s="50"/>
      <c r="G1162" s="50"/>
      <c r="H1162"/>
      <c r="I1162" s="47"/>
      <c r="J1162"/>
      <c r="K1162"/>
      <c r="L1162"/>
      <c r="M1162"/>
      <c r="P1162" s="25"/>
      <c r="Q1162" s="25"/>
      <c r="R1162" s="25"/>
    </row>
  </sheetData>
  <autoFilter ref="A1:K377" xr:uid="{00000000-0009-0000-0000-000004000000}"/>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
  <sheetViews>
    <sheetView workbookViewId="0" xr3:uid="{78B4E459-6924-5F8B-B7BA-2DD04133E49E}">
      <selection activeCell="C28" sqref="C28"/>
    </sheetView>
  </sheetViews>
  <sheetFormatPr defaultColWidth="8.85546875" defaultRowHeight="15"/>
  <cols>
    <col min="1" max="7" width="20.42578125" bestFit="1" customWidth="1"/>
  </cols>
  <sheetData>
    <row r="1" spans="1:7">
      <c r="A1" s="17" t="s">
        <v>996</v>
      </c>
      <c r="B1" s="17" t="s">
        <v>997</v>
      </c>
      <c r="C1" s="17" t="s">
        <v>998</v>
      </c>
      <c r="D1" s="17" t="s">
        <v>999</v>
      </c>
      <c r="E1" s="17" t="s">
        <v>1000</v>
      </c>
      <c r="F1" s="17" t="s">
        <v>1001</v>
      </c>
      <c r="G1" s="17" t="s">
        <v>1002</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2"/>
  <sheetViews>
    <sheetView showGridLines="0" workbookViewId="0" xr3:uid="{9B253EF2-77E0-53E3-AE26-4D66ECD923F3}">
      <selection activeCell="B31" sqref="B31"/>
    </sheetView>
  </sheetViews>
  <sheetFormatPr defaultColWidth="8.85546875" defaultRowHeight="15"/>
  <cols>
    <col min="1" max="1" width="10.7109375" customWidth="1"/>
    <col min="2" max="2" width="76.42578125" customWidth="1"/>
    <col min="3" max="3" width="86" customWidth="1"/>
    <col min="4" max="4" width="14.140625" customWidth="1"/>
  </cols>
  <sheetData>
    <row r="1" spans="1:4" ht="30">
      <c r="A1" s="18" t="s">
        <v>524</v>
      </c>
      <c r="B1" s="19" t="s">
        <v>1003</v>
      </c>
      <c r="C1" s="19" t="s">
        <v>1004</v>
      </c>
      <c r="D1" s="18" t="s">
        <v>1005</v>
      </c>
    </row>
    <row r="2" spans="1:4" ht="30">
      <c r="A2" s="18" t="s">
        <v>526</v>
      </c>
      <c r="B2" s="19" t="s">
        <v>1006</v>
      </c>
      <c r="C2" s="19" t="s">
        <v>1007</v>
      </c>
      <c r="D2" s="18" t="s">
        <v>1008</v>
      </c>
    </row>
    <row r="3" spans="1:4" ht="30">
      <c r="A3" s="18" t="s">
        <v>528</v>
      </c>
      <c r="B3" s="19" t="s">
        <v>1009</v>
      </c>
      <c r="C3" s="19" t="s">
        <v>1010</v>
      </c>
      <c r="D3" s="18" t="s">
        <v>1011</v>
      </c>
    </row>
    <row r="4" spans="1:4" ht="30">
      <c r="A4" s="18" t="s">
        <v>530</v>
      </c>
      <c r="B4" s="19" t="s">
        <v>1012</v>
      </c>
      <c r="C4" s="19" t="s">
        <v>1013</v>
      </c>
      <c r="D4" s="18" t="s">
        <v>1014</v>
      </c>
    </row>
    <row r="5" spans="1:4" ht="45">
      <c r="A5" s="18" t="s">
        <v>532</v>
      </c>
      <c r="B5" s="19" t="s">
        <v>1015</v>
      </c>
      <c r="C5" s="19" t="s">
        <v>1016</v>
      </c>
      <c r="D5" s="18" t="s">
        <v>1017</v>
      </c>
    </row>
    <row r="6" spans="1:4" ht="45">
      <c r="A6" s="18" t="s">
        <v>534</v>
      </c>
      <c r="B6" s="19" t="s">
        <v>1018</v>
      </c>
      <c r="C6" s="19" t="s">
        <v>1019</v>
      </c>
      <c r="D6" s="18" t="s">
        <v>1020</v>
      </c>
    </row>
    <row r="7" spans="1:4" ht="45">
      <c r="A7" s="18" t="s">
        <v>536</v>
      </c>
      <c r="B7" s="19" t="s">
        <v>1021</v>
      </c>
      <c r="C7" s="19" t="s">
        <v>1022</v>
      </c>
      <c r="D7" s="18" t="s">
        <v>1023</v>
      </c>
    </row>
    <row r="8" spans="1:4" ht="30">
      <c r="A8" s="18" t="s">
        <v>538</v>
      </c>
      <c r="B8" s="19" t="s">
        <v>1024</v>
      </c>
      <c r="C8" s="19" t="s">
        <v>1025</v>
      </c>
      <c r="D8" s="18" t="s">
        <v>1026</v>
      </c>
    </row>
    <row r="9" spans="1:4" ht="30">
      <c r="A9" s="18" t="s">
        <v>540</v>
      </c>
      <c r="B9" s="19" t="s">
        <v>1027</v>
      </c>
      <c r="C9" s="19" t="s">
        <v>1028</v>
      </c>
      <c r="D9" s="18" t="s">
        <v>1029</v>
      </c>
    </row>
    <row r="10" spans="1:4" ht="30">
      <c r="A10" s="18" t="s">
        <v>542</v>
      </c>
      <c r="B10" s="19" t="s">
        <v>1030</v>
      </c>
      <c r="C10" s="19" t="s">
        <v>1031</v>
      </c>
      <c r="D10" s="18" t="s">
        <v>1032</v>
      </c>
    </row>
    <row r="11" spans="1:4" ht="30">
      <c r="A11" s="18" t="s">
        <v>514</v>
      </c>
      <c r="B11" s="19" t="s">
        <v>1033</v>
      </c>
      <c r="C11" s="19" t="s">
        <v>1034</v>
      </c>
      <c r="D11" s="18" t="s">
        <v>1035</v>
      </c>
    </row>
    <row r="12" spans="1:4" ht="30">
      <c r="A12" s="18" t="s">
        <v>1036</v>
      </c>
      <c r="B12" s="19" t="s">
        <v>1037</v>
      </c>
      <c r="C12" s="19" t="s">
        <v>1038</v>
      </c>
      <c r="D12" s="18" t="s">
        <v>1039</v>
      </c>
    </row>
    <row r="13" spans="1:4" ht="60">
      <c r="A13" s="19" t="s">
        <v>141</v>
      </c>
      <c r="B13" s="19" t="s">
        <v>1040</v>
      </c>
      <c r="C13" s="19" t="s">
        <v>1041</v>
      </c>
      <c r="D13" s="19" t="s">
        <v>1042</v>
      </c>
    </row>
    <row r="14" spans="1:4" ht="60">
      <c r="A14" s="19" t="s">
        <v>143</v>
      </c>
      <c r="B14" s="19" t="s">
        <v>1043</v>
      </c>
      <c r="C14" s="19" t="s">
        <v>1044</v>
      </c>
      <c r="D14" s="19" t="s">
        <v>1045</v>
      </c>
    </row>
    <row r="15" spans="1:4" ht="60">
      <c r="A15" s="19" t="s">
        <v>145</v>
      </c>
      <c r="B15" s="19" t="s">
        <v>1046</v>
      </c>
      <c r="C15" s="19" t="s">
        <v>1047</v>
      </c>
      <c r="D15" s="19" t="s">
        <v>1048</v>
      </c>
    </row>
    <row r="16" spans="1:4" ht="60">
      <c r="A16" s="19" t="s">
        <v>147</v>
      </c>
      <c r="B16" s="19" t="s">
        <v>1049</v>
      </c>
      <c r="C16" s="19" t="s">
        <v>1050</v>
      </c>
      <c r="D16" s="19" t="s">
        <v>1051</v>
      </c>
    </row>
    <row r="17" spans="1:4" ht="60">
      <c r="A17" s="19" t="s">
        <v>149</v>
      </c>
      <c r="B17" s="19" t="s">
        <v>1052</v>
      </c>
      <c r="C17" s="19" t="s">
        <v>1053</v>
      </c>
      <c r="D17" s="19" t="s">
        <v>1054</v>
      </c>
    </row>
    <row r="18" spans="1:4" ht="60">
      <c r="A18" s="19" t="s">
        <v>151</v>
      </c>
      <c r="B18" s="19" t="s">
        <v>1055</v>
      </c>
      <c r="C18" s="19" t="s">
        <v>1056</v>
      </c>
      <c r="D18" s="19" t="s">
        <v>1057</v>
      </c>
    </row>
    <row r="19" spans="1:4" ht="60">
      <c r="A19" s="19" t="s">
        <v>153</v>
      </c>
      <c r="B19" s="19" t="s">
        <v>1058</v>
      </c>
      <c r="C19" s="19" t="s">
        <v>1059</v>
      </c>
      <c r="D19" s="19" t="s">
        <v>1060</v>
      </c>
    </row>
    <row r="20" spans="1:4" ht="60">
      <c r="A20" s="19" t="s">
        <v>155</v>
      </c>
      <c r="B20" s="19" t="s">
        <v>1061</v>
      </c>
      <c r="C20" s="19" t="s">
        <v>1062</v>
      </c>
      <c r="D20" s="19" t="s">
        <v>1063</v>
      </c>
    </row>
    <row r="21" spans="1:4" ht="60">
      <c r="A21" s="19" t="s">
        <v>157</v>
      </c>
      <c r="B21" s="19" t="s">
        <v>1064</v>
      </c>
      <c r="C21" s="19" t="s">
        <v>1065</v>
      </c>
      <c r="D21" s="19" t="s">
        <v>1066</v>
      </c>
    </row>
    <row r="22" spans="1:4" ht="60">
      <c r="A22" s="19" t="s">
        <v>159</v>
      </c>
      <c r="B22" s="19" t="s">
        <v>1067</v>
      </c>
      <c r="C22" s="19" t="s">
        <v>1068</v>
      </c>
      <c r="D22" s="19" t="s">
        <v>1069</v>
      </c>
    </row>
    <row r="23" spans="1:4" ht="30">
      <c r="A23" s="20" t="s">
        <v>1070</v>
      </c>
      <c r="B23" s="21" t="s">
        <v>1071</v>
      </c>
      <c r="C23" s="20" t="s">
        <v>1072</v>
      </c>
      <c r="D23" s="20" t="s">
        <v>1073</v>
      </c>
    </row>
    <row r="24" spans="1:4" ht="30">
      <c r="A24" s="20" t="s">
        <v>1074</v>
      </c>
      <c r="B24" s="22" t="s">
        <v>1075</v>
      </c>
      <c r="C24" s="20" t="s">
        <v>1076</v>
      </c>
      <c r="D24" s="20" t="s">
        <v>1077</v>
      </c>
    </row>
    <row r="25" spans="1:4" ht="30">
      <c r="A25" s="51" t="s">
        <v>131</v>
      </c>
      <c r="B25" s="22" t="s">
        <v>1078</v>
      </c>
      <c r="C25" s="20" t="s">
        <v>1079</v>
      </c>
      <c r="D25" s="20" t="s">
        <v>1080</v>
      </c>
    </row>
    <row r="26" spans="1:4" ht="30">
      <c r="A26" s="20" t="s">
        <v>694</v>
      </c>
      <c r="B26" s="34" t="s">
        <v>1081</v>
      </c>
      <c r="C26" s="20" t="s">
        <v>1082</v>
      </c>
      <c r="D26" s="20" t="s">
        <v>1083</v>
      </c>
    </row>
    <row r="27" spans="1:4" ht="30">
      <c r="A27" s="20" t="s">
        <v>696</v>
      </c>
      <c r="B27" s="34" t="s">
        <v>1084</v>
      </c>
      <c r="C27" s="20" t="s">
        <v>1085</v>
      </c>
      <c r="D27" s="20" t="s">
        <v>1086</v>
      </c>
    </row>
    <row r="28" spans="1:4" ht="30">
      <c r="A28" s="20" t="s">
        <v>698</v>
      </c>
      <c r="B28" s="34" t="s">
        <v>1088</v>
      </c>
      <c r="C28" s="20" t="s">
        <v>1089</v>
      </c>
      <c r="D28" s="20" t="s">
        <v>1090</v>
      </c>
    </row>
    <row r="29" spans="1:4" ht="30">
      <c r="A29" s="20" t="s">
        <v>700</v>
      </c>
      <c r="B29" s="34" t="s">
        <v>1091</v>
      </c>
      <c r="C29" s="20" t="s">
        <v>1092</v>
      </c>
      <c r="D29" s="20" t="s">
        <v>1093</v>
      </c>
    </row>
    <row r="30" spans="1:4" ht="30">
      <c r="A30" s="21" t="s">
        <v>702</v>
      </c>
      <c r="B30" s="34" t="s">
        <v>1094</v>
      </c>
      <c r="C30" s="20" t="s">
        <v>1095</v>
      </c>
      <c r="D30" s="20" t="s">
        <v>1096</v>
      </c>
    </row>
    <row r="31" spans="1:4" ht="30">
      <c r="A31" s="21" t="s">
        <v>704</v>
      </c>
      <c r="B31" s="34" t="s">
        <v>1097</v>
      </c>
      <c r="C31" s="20" t="s">
        <v>1098</v>
      </c>
      <c r="D31" s="20" t="s">
        <v>1099</v>
      </c>
    </row>
    <row r="32" spans="1:4">
      <c r="A32" s="43" t="s">
        <v>914</v>
      </c>
      <c r="B32" s="34" t="s">
        <v>1235</v>
      </c>
      <c r="C32" s="20" t="s">
        <v>1236</v>
      </c>
      <c r="D32" s="20" t="s">
        <v>1102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Ami Shrestha</dc:creator>
  <cp:keywords/>
  <dc:description/>
  <cp:lastModifiedBy>Microsoft Office User</cp:lastModifiedBy>
  <cp:revision/>
  <dcterms:created xsi:type="dcterms:W3CDTF">2016-10-14T14:13:49Z</dcterms:created>
  <dcterms:modified xsi:type="dcterms:W3CDTF">2018-06-12T17:07:58Z</dcterms:modified>
  <cp:category/>
  <cp:contentStatus/>
</cp:coreProperties>
</file>